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нпа за 2022 год\2024\апрель 2024\в СНД\"/>
    </mc:Choice>
  </mc:AlternateContent>
  <bookViews>
    <workbookView xWindow="0" yWindow="0" windowWidth="16380" windowHeight="8190" tabRatio="500"/>
  </bookViews>
  <sheets>
    <sheet name="лист 1" sheetId="1" r:id="rId1"/>
  </sheets>
  <definedNames>
    <definedName name="Print_Area_0" localSheetId="0">'лист 1'!$B$5:$N$189</definedName>
    <definedName name="Print_Area_0_0" localSheetId="0">'лист 1'!$A$6:$S$189</definedName>
    <definedName name="Print_Area_0_0_0" localSheetId="0">'лист 1'!$B$16</definedName>
    <definedName name="_xlnm.Print_Titles" localSheetId="0">'лист 1'!$14:$14</definedName>
    <definedName name="_xlnm.Print_Area" localSheetId="0">'лист 1'!$1:$1048576</definedName>
  </definedNames>
  <calcPr calcId="162913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O188" i="1" l="1"/>
  <c r="G188" i="1"/>
  <c r="S187" i="1"/>
  <c r="R187" i="1"/>
  <c r="P187" i="1"/>
  <c r="O187" i="1"/>
  <c r="N187" i="1"/>
  <c r="M187" i="1"/>
  <c r="L187" i="1"/>
  <c r="K187" i="1"/>
  <c r="J187" i="1"/>
  <c r="I187" i="1"/>
  <c r="H187" i="1"/>
  <c r="G187" i="1" s="1"/>
  <c r="S186" i="1"/>
  <c r="R186" i="1"/>
  <c r="P186" i="1"/>
  <c r="P185" i="1" s="1"/>
  <c r="P184" i="1" s="1"/>
  <c r="P183" i="1" s="1"/>
  <c r="O186" i="1"/>
  <c r="N186" i="1"/>
  <c r="M186" i="1"/>
  <c r="L186" i="1"/>
  <c r="L185" i="1" s="1"/>
  <c r="L184" i="1" s="1"/>
  <c r="L183" i="1" s="1"/>
  <c r="K186" i="1"/>
  <c r="J186" i="1"/>
  <c r="I186" i="1"/>
  <c r="H186" i="1"/>
  <c r="S185" i="1"/>
  <c r="R185" i="1"/>
  <c r="O185" i="1"/>
  <c r="N185" i="1"/>
  <c r="M185" i="1"/>
  <c r="K185" i="1"/>
  <c r="J185" i="1"/>
  <c r="I185" i="1"/>
  <c r="S184" i="1"/>
  <c r="R184" i="1"/>
  <c r="O184" i="1"/>
  <c r="N184" i="1"/>
  <c r="M184" i="1"/>
  <c r="K184" i="1"/>
  <c r="J184" i="1"/>
  <c r="I184" i="1"/>
  <c r="S183" i="1"/>
  <c r="R183" i="1"/>
  <c r="O183" i="1"/>
  <c r="N183" i="1"/>
  <c r="M183" i="1"/>
  <c r="K183" i="1"/>
  <c r="J183" i="1"/>
  <c r="I183" i="1"/>
  <c r="O182" i="1"/>
  <c r="G182" i="1"/>
  <c r="S181" i="1"/>
  <c r="S180" i="1" s="1"/>
  <c r="S179" i="1" s="1"/>
  <c r="S178" i="1" s="1"/>
  <c r="S177" i="1" s="1"/>
  <c r="R181" i="1"/>
  <c r="P181" i="1"/>
  <c r="N181" i="1"/>
  <c r="O181" i="1" s="1"/>
  <c r="M181" i="1"/>
  <c r="L181" i="1"/>
  <c r="K181" i="1"/>
  <c r="J181" i="1"/>
  <c r="I181" i="1"/>
  <c r="G181" i="1" s="1"/>
  <c r="H181" i="1"/>
  <c r="R180" i="1"/>
  <c r="P180" i="1"/>
  <c r="N180" i="1"/>
  <c r="O180" i="1" s="1"/>
  <c r="M180" i="1"/>
  <c r="L180" i="1"/>
  <c r="K180" i="1"/>
  <c r="J180" i="1"/>
  <c r="J179" i="1" s="1"/>
  <c r="J178" i="1" s="1"/>
  <c r="J177" i="1" s="1"/>
  <c r="I180" i="1"/>
  <c r="H180" i="1"/>
  <c r="R179" i="1"/>
  <c r="P179" i="1"/>
  <c r="M179" i="1"/>
  <c r="L179" i="1"/>
  <c r="K179" i="1"/>
  <c r="I179" i="1"/>
  <c r="H179" i="1"/>
  <c r="R178" i="1"/>
  <c r="P178" i="1"/>
  <c r="M178" i="1"/>
  <c r="L178" i="1"/>
  <c r="K178" i="1"/>
  <c r="I178" i="1"/>
  <c r="H178" i="1"/>
  <c r="R177" i="1"/>
  <c r="P177" i="1"/>
  <c r="M177" i="1"/>
  <c r="L177" i="1"/>
  <c r="K177" i="1"/>
  <c r="I177" i="1"/>
  <c r="H177" i="1"/>
  <c r="O176" i="1"/>
  <c r="G176" i="1"/>
  <c r="S175" i="1"/>
  <c r="R175" i="1"/>
  <c r="P175" i="1"/>
  <c r="O175" i="1"/>
  <c r="N175" i="1"/>
  <c r="M175" i="1"/>
  <c r="L175" i="1"/>
  <c r="K175" i="1"/>
  <c r="J175" i="1"/>
  <c r="I175" i="1"/>
  <c r="H175" i="1"/>
  <c r="G175" i="1" s="1"/>
  <c r="S174" i="1"/>
  <c r="R174" i="1"/>
  <c r="P174" i="1"/>
  <c r="O174" i="1"/>
  <c r="N174" i="1"/>
  <c r="M174" i="1"/>
  <c r="L174" i="1"/>
  <c r="K174" i="1"/>
  <c r="J174" i="1"/>
  <c r="I174" i="1"/>
  <c r="H174" i="1"/>
  <c r="G174" i="1" s="1"/>
  <c r="S173" i="1"/>
  <c r="R173" i="1"/>
  <c r="P173" i="1"/>
  <c r="P172" i="1" s="1"/>
  <c r="O173" i="1"/>
  <c r="N173" i="1"/>
  <c r="M173" i="1"/>
  <c r="L173" i="1"/>
  <c r="L172" i="1" s="1"/>
  <c r="K173" i="1"/>
  <c r="J173" i="1"/>
  <c r="I173" i="1"/>
  <c r="H173" i="1"/>
  <c r="S172" i="1"/>
  <c r="R172" i="1"/>
  <c r="O172" i="1"/>
  <c r="N172" i="1"/>
  <c r="M172" i="1"/>
  <c r="K172" i="1"/>
  <c r="J172" i="1"/>
  <c r="I172" i="1"/>
  <c r="G171" i="1"/>
  <c r="S170" i="1"/>
  <c r="R170" i="1"/>
  <c r="R169" i="1" s="1"/>
  <c r="R168" i="1" s="1"/>
  <c r="P170" i="1"/>
  <c r="N170" i="1"/>
  <c r="M170" i="1"/>
  <c r="L170" i="1"/>
  <c r="L169" i="1" s="1"/>
  <c r="L168" i="1" s="1"/>
  <c r="K170" i="1"/>
  <c r="J170" i="1"/>
  <c r="I170" i="1"/>
  <c r="H170" i="1"/>
  <c r="S169" i="1"/>
  <c r="P169" i="1"/>
  <c r="P168" i="1" s="1"/>
  <c r="N169" i="1"/>
  <c r="M169" i="1"/>
  <c r="K169" i="1"/>
  <c r="K168" i="1" s="1"/>
  <c r="J169" i="1"/>
  <c r="I169" i="1"/>
  <c r="S168" i="1"/>
  <c r="N168" i="1"/>
  <c r="M168" i="1"/>
  <c r="J168" i="1"/>
  <c r="I168" i="1"/>
  <c r="S166" i="1"/>
  <c r="S165" i="1" s="1"/>
  <c r="S164" i="1" s="1"/>
  <c r="R166" i="1"/>
  <c r="P166" i="1"/>
  <c r="P165" i="1" s="1"/>
  <c r="N166" i="1"/>
  <c r="M166" i="1"/>
  <c r="M165" i="1" s="1"/>
  <c r="M164" i="1" s="1"/>
  <c r="M155" i="1" s="1"/>
  <c r="L166" i="1"/>
  <c r="K166" i="1"/>
  <c r="K165" i="1" s="1"/>
  <c r="J166" i="1"/>
  <c r="I166" i="1"/>
  <c r="I165" i="1" s="1"/>
  <c r="I164" i="1" s="1"/>
  <c r="I155" i="1" s="1"/>
  <c r="H166" i="1"/>
  <c r="G166" i="1"/>
  <c r="G165" i="1" s="1"/>
  <c r="R165" i="1"/>
  <c r="R164" i="1" s="1"/>
  <c r="R155" i="1" s="1"/>
  <c r="N165" i="1"/>
  <c r="N164" i="1" s="1"/>
  <c r="L165" i="1"/>
  <c r="L164" i="1" s="1"/>
  <c r="J165" i="1"/>
  <c r="J164" i="1" s="1"/>
  <c r="H165" i="1"/>
  <c r="H164" i="1" s="1"/>
  <c r="P164" i="1"/>
  <c r="K164" i="1"/>
  <c r="K155" i="1" s="1"/>
  <c r="G164" i="1"/>
  <c r="O163" i="1"/>
  <c r="S162" i="1"/>
  <c r="R162" i="1"/>
  <c r="P162" i="1"/>
  <c r="N162" i="1"/>
  <c r="O162" i="1" s="1"/>
  <c r="M162" i="1"/>
  <c r="L162" i="1"/>
  <c r="K162" i="1"/>
  <c r="J162" i="1"/>
  <c r="I162" i="1"/>
  <c r="H162" i="1"/>
  <c r="G162" i="1"/>
  <c r="S161" i="1"/>
  <c r="R161" i="1"/>
  <c r="P161" i="1"/>
  <c r="N161" i="1"/>
  <c r="O161" i="1" s="1"/>
  <c r="M161" i="1"/>
  <c r="L161" i="1"/>
  <c r="L160" i="1" s="1"/>
  <c r="L155" i="1" s="1"/>
  <c r="K161" i="1"/>
  <c r="J161" i="1"/>
  <c r="I161" i="1"/>
  <c r="H161" i="1"/>
  <c r="H160" i="1" s="1"/>
  <c r="G161" i="1"/>
  <c r="S160" i="1"/>
  <c r="R160" i="1"/>
  <c r="P160" i="1"/>
  <c r="P155" i="1" s="1"/>
  <c r="N160" i="1"/>
  <c r="O160" i="1" s="1"/>
  <c r="M160" i="1"/>
  <c r="K160" i="1"/>
  <c r="J160" i="1"/>
  <c r="I160" i="1"/>
  <c r="G160" i="1"/>
  <c r="O159" i="1"/>
  <c r="G159" i="1"/>
  <c r="S158" i="1"/>
  <c r="R158" i="1"/>
  <c r="P158" i="1"/>
  <c r="N158" i="1"/>
  <c r="O158" i="1" s="1"/>
  <c r="M158" i="1"/>
  <c r="L158" i="1"/>
  <c r="K158" i="1"/>
  <c r="J158" i="1"/>
  <c r="I158" i="1"/>
  <c r="H158" i="1"/>
  <c r="G158" i="1" s="1"/>
  <c r="S157" i="1"/>
  <c r="S156" i="1" s="1"/>
  <c r="R157" i="1"/>
  <c r="P157" i="1"/>
  <c r="N157" i="1"/>
  <c r="M157" i="1"/>
  <c r="L157" i="1"/>
  <c r="K157" i="1"/>
  <c r="J157" i="1"/>
  <c r="J156" i="1" s="1"/>
  <c r="J155" i="1" s="1"/>
  <c r="I157" i="1"/>
  <c r="H157" i="1"/>
  <c r="R156" i="1"/>
  <c r="P156" i="1"/>
  <c r="M156" i="1"/>
  <c r="L156" i="1"/>
  <c r="K156" i="1"/>
  <c r="I156" i="1"/>
  <c r="H156" i="1"/>
  <c r="G156" i="1" s="1"/>
  <c r="S155" i="1"/>
  <c r="S154" i="1"/>
  <c r="S153" i="1" s="1"/>
  <c r="S152" i="1" s="1"/>
  <c r="R154" i="1"/>
  <c r="P154" i="1"/>
  <c r="N154" i="1"/>
  <c r="H154" i="1"/>
  <c r="R153" i="1"/>
  <c r="P153" i="1"/>
  <c r="P152" i="1" s="1"/>
  <c r="N153" i="1"/>
  <c r="M153" i="1"/>
  <c r="M152" i="1" s="1"/>
  <c r="L153" i="1"/>
  <c r="K153" i="1"/>
  <c r="K152" i="1" s="1"/>
  <c r="K137" i="1" s="1"/>
  <c r="K136" i="1" s="1"/>
  <c r="J153" i="1"/>
  <c r="I153" i="1"/>
  <c r="I152" i="1" s="1"/>
  <c r="R152" i="1"/>
  <c r="N152" i="1"/>
  <c r="L152" i="1"/>
  <c r="J152" i="1"/>
  <c r="O151" i="1"/>
  <c r="G151" i="1"/>
  <c r="S150" i="1"/>
  <c r="R150" i="1"/>
  <c r="P150" i="1"/>
  <c r="N150" i="1"/>
  <c r="O150" i="1" s="1"/>
  <c r="M150" i="1"/>
  <c r="L150" i="1"/>
  <c r="K150" i="1"/>
  <c r="J150" i="1"/>
  <c r="I150" i="1"/>
  <c r="H150" i="1"/>
  <c r="G150" i="1" s="1"/>
  <c r="O149" i="1"/>
  <c r="O148" i="1"/>
  <c r="S147" i="1"/>
  <c r="R147" i="1"/>
  <c r="P147" i="1"/>
  <c r="N147" i="1"/>
  <c r="O147" i="1" s="1"/>
  <c r="M147" i="1"/>
  <c r="L147" i="1"/>
  <c r="K147" i="1"/>
  <c r="J147" i="1"/>
  <c r="I147" i="1"/>
  <c r="H147" i="1"/>
  <c r="G147" i="1"/>
  <c r="O146" i="1"/>
  <c r="G146" i="1"/>
  <c r="S145" i="1"/>
  <c r="R145" i="1"/>
  <c r="P145" i="1"/>
  <c r="N145" i="1"/>
  <c r="O145" i="1" s="1"/>
  <c r="M145" i="1"/>
  <c r="L145" i="1"/>
  <c r="K145" i="1"/>
  <c r="J145" i="1"/>
  <c r="I145" i="1"/>
  <c r="H145" i="1"/>
  <c r="G145" i="1" s="1"/>
  <c r="O144" i="1"/>
  <c r="G144" i="1"/>
  <c r="S143" i="1"/>
  <c r="R143" i="1"/>
  <c r="P143" i="1"/>
  <c r="N143" i="1"/>
  <c r="O143" i="1" s="1"/>
  <c r="M143" i="1"/>
  <c r="L143" i="1"/>
  <c r="L138" i="1" s="1"/>
  <c r="L137" i="1" s="1"/>
  <c r="L136" i="1" s="1"/>
  <c r="K143" i="1"/>
  <c r="J143" i="1"/>
  <c r="J138" i="1" s="1"/>
  <c r="I143" i="1"/>
  <c r="H143" i="1"/>
  <c r="O142" i="1"/>
  <c r="G142" i="1"/>
  <c r="O141" i="1"/>
  <c r="G141" i="1"/>
  <c r="S140" i="1"/>
  <c r="S139" i="1" s="1"/>
  <c r="R140" i="1"/>
  <c r="P140" i="1"/>
  <c r="P139" i="1" s="1"/>
  <c r="P138" i="1" s="1"/>
  <c r="P137" i="1" s="1"/>
  <c r="P136" i="1" s="1"/>
  <c r="N140" i="1"/>
  <c r="H140" i="1"/>
  <c r="G140" i="1"/>
  <c r="R139" i="1"/>
  <c r="R138" i="1" s="1"/>
  <c r="R137" i="1" s="1"/>
  <c r="R136" i="1" s="1"/>
  <c r="M139" i="1"/>
  <c r="L139" i="1"/>
  <c r="K139" i="1"/>
  <c r="J139" i="1"/>
  <c r="I139" i="1"/>
  <c r="G139" i="1" s="1"/>
  <c r="H139" i="1"/>
  <c r="M138" i="1"/>
  <c r="K138" i="1"/>
  <c r="I138" i="1"/>
  <c r="I137" i="1" s="1"/>
  <c r="I136" i="1" s="1"/>
  <c r="M137" i="1"/>
  <c r="M136" i="1"/>
  <c r="G135" i="1"/>
  <c r="G134" i="1"/>
  <c r="G133" i="1"/>
  <c r="S132" i="1"/>
  <c r="R132" i="1"/>
  <c r="P132" i="1"/>
  <c r="N132" i="1"/>
  <c r="M132" i="1"/>
  <c r="M109" i="1" s="1"/>
  <c r="L132" i="1"/>
  <c r="K132" i="1"/>
  <c r="K109" i="1" s="1"/>
  <c r="K108" i="1" s="1"/>
  <c r="J132" i="1"/>
  <c r="I132" i="1"/>
  <c r="I109" i="1" s="1"/>
  <c r="I108" i="1" s="1"/>
  <c r="H132" i="1"/>
  <c r="G132" i="1"/>
  <c r="S129" i="1"/>
  <c r="R129" i="1"/>
  <c r="R128" i="1" s="1"/>
  <c r="R108" i="1" s="1"/>
  <c r="P129" i="1"/>
  <c r="N129" i="1"/>
  <c r="N128" i="1" s="1"/>
  <c r="M129" i="1"/>
  <c r="L129" i="1"/>
  <c r="L128" i="1" s="1"/>
  <c r="K129" i="1"/>
  <c r="J129" i="1"/>
  <c r="J128" i="1" s="1"/>
  <c r="I129" i="1"/>
  <c r="H129" i="1"/>
  <c r="H128" i="1" s="1"/>
  <c r="G129" i="1"/>
  <c r="S128" i="1"/>
  <c r="P128" i="1"/>
  <c r="M128" i="1"/>
  <c r="K128" i="1"/>
  <c r="I128" i="1"/>
  <c r="G128" i="1"/>
  <c r="O127" i="1"/>
  <c r="G127" i="1"/>
  <c r="O126" i="1"/>
  <c r="G126" i="1"/>
  <c r="O125" i="1"/>
  <c r="S124" i="1"/>
  <c r="R124" i="1"/>
  <c r="P124" i="1"/>
  <c r="P109" i="1" s="1"/>
  <c r="P108" i="1" s="1"/>
  <c r="N124" i="1"/>
  <c r="O124" i="1" s="1"/>
  <c r="M124" i="1"/>
  <c r="L124" i="1"/>
  <c r="K124" i="1"/>
  <c r="J124" i="1"/>
  <c r="J109" i="1" s="1"/>
  <c r="J108" i="1" s="1"/>
  <c r="I124" i="1"/>
  <c r="H124" i="1"/>
  <c r="G123" i="1"/>
  <c r="G122" i="1"/>
  <c r="G121" i="1"/>
  <c r="G120" i="1"/>
  <c r="G119" i="1"/>
  <c r="G118" i="1"/>
  <c r="O117" i="1"/>
  <c r="G117" i="1"/>
  <c r="S116" i="1"/>
  <c r="R116" i="1"/>
  <c r="P116" i="1"/>
  <c r="N116" i="1"/>
  <c r="O116" i="1" s="1"/>
  <c r="M116" i="1"/>
  <c r="L116" i="1"/>
  <c r="K116" i="1"/>
  <c r="J116" i="1"/>
  <c r="I116" i="1"/>
  <c r="H116" i="1"/>
  <c r="G116" i="1" s="1"/>
  <c r="O115" i="1"/>
  <c r="G115" i="1"/>
  <c r="S114" i="1"/>
  <c r="R114" i="1"/>
  <c r="P114" i="1"/>
  <c r="N114" i="1"/>
  <c r="O114" i="1" s="1"/>
  <c r="M114" i="1"/>
  <c r="L114" i="1"/>
  <c r="K114" i="1"/>
  <c r="J114" i="1"/>
  <c r="I114" i="1"/>
  <c r="H114" i="1"/>
  <c r="G114" i="1" s="1"/>
  <c r="O113" i="1"/>
  <c r="G113" i="1"/>
  <c r="S112" i="1"/>
  <c r="R112" i="1"/>
  <c r="P112" i="1"/>
  <c r="N112" i="1"/>
  <c r="O112" i="1" s="1"/>
  <c r="M112" i="1"/>
  <c r="L112" i="1"/>
  <c r="K112" i="1"/>
  <c r="J112" i="1"/>
  <c r="I112" i="1"/>
  <c r="H112" i="1"/>
  <c r="G112" i="1" s="1"/>
  <c r="O111" i="1"/>
  <c r="G111" i="1"/>
  <c r="S110" i="1"/>
  <c r="S109" i="1" s="1"/>
  <c r="S108" i="1" s="1"/>
  <c r="R110" i="1"/>
  <c r="P110" i="1"/>
  <c r="N110" i="1"/>
  <c r="O110" i="1" s="1"/>
  <c r="M110" i="1"/>
  <c r="L110" i="1"/>
  <c r="L109" i="1" s="1"/>
  <c r="L108" i="1" s="1"/>
  <c r="K110" i="1"/>
  <c r="J110" i="1"/>
  <c r="I110" i="1"/>
  <c r="H110" i="1"/>
  <c r="G110" i="1" s="1"/>
  <c r="R109" i="1"/>
  <c r="H109" i="1"/>
  <c r="O107" i="1"/>
  <c r="P106" i="1"/>
  <c r="O106" i="1"/>
  <c r="N106" i="1"/>
  <c r="G106" i="1"/>
  <c r="G105" i="1"/>
  <c r="R104" i="1"/>
  <c r="R102" i="1" s="1"/>
  <c r="R101" i="1" s="1"/>
  <c r="R100" i="1" s="1"/>
  <c r="N104" i="1"/>
  <c r="G104" i="1"/>
  <c r="O103" i="1"/>
  <c r="G103" i="1"/>
  <c r="S102" i="1"/>
  <c r="Q102" i="1"/>
  <c r="P102" i="1"/>
  <c r="P101" i="1" s="1"/>
  <c r="P100" i="1" s="1"/>
  <c r="N102" i="1"/>
  <c r="M102" i="1"/>
  <c r="L102" i="1"/>
  <c r="L101" i="1" s="1"/>
  <c r="L100" i="1" s="1"/>
  <c r="K102" i="1"/>
  <c r="J102" i="1"/>
  <c r="J101" i="1" s="1"/>
  <c r="J100" i="1" s="1"/>
  <c r="I102" i="1"/>
  <c r="H102" i="1"/>
  <c r="S101" i="1"/>
  <c r="Q101" i="1"/>
  <c r="M101" i="1"/>
  <c r="M100" i="1" s="1"/>
  <c r="K101" i="1"/>
  <c r="K100" i="1" s="1"/>
  <c r="I101" i="1"/>
  <c r="T100" i="1"/>
  <c r="S100" i="1"/>
  <c r="Q100" i="1"/>
  <c r="I100" i="1"/>
  <c r="G99" i="1"/>
  <c r="G98" i="1"/>
  <c r="I97" i="1"/>
  <c r="I96" i="1" s="1"/>
  <c r="G97" i="1"/>
  <c r="G96" i="1"/>
  <c r="O95" i="1"/>
  <c r="G95" i="1"/>
  <c r="S94" i="1"/>
  <c r="R94" i="1"/>
  <c r="R91" i="1" s="1"/>
  <c r="R90" i="1" s="1"/>
  <c r="R89" i="1" s="1"/>
  <c r="P94" i="1"/>
  <c r="P91" i="1" s="1"/>
  <c r="P90" i="1" s="1"/>
  <c r="N94" i="1"/>
  <c r="M94" i="1"/>
  <c r="O94" i="1" s="1"/>
  <c r="L94" i="1"/>
  <c r="L91" i="1" s="1"/>
  <c r="L90" i="1" s="1"/>
  <c r="K94" i="1"/>
  <c r="J94" i="1"/>
  <c r="I94" i="1"/>
  <c r="G94" i="1" s="1"/>
  <c r="H94" i="1"/>
  <c r="H91" i="1" s="1"/>
  <c r="H90" i="1" s="1"/>
  <c r="O93" i="1"/>
  <c r="G93" i="1"/>
  <c r="S92" i="1"/>
  <c r="R92" i="1"/>
  <c r="P92" i="1"/>
  <c r="O92" i="1"/>
  <c r="N92" i="1"/>
  <c r="M92" i="1"/>
  <c r="L92" i="1"/>
  <c r="K92" i="1"/>
  <c r="K91" i="1" s="1"/>
  <c r="K90" i="1" s="1"/>
  <c r="J92" i="1"/>
  <c r="I92" i="1"/>
  <c r="H92" i="1"/>
  <c r="G92" i="1"/>
  <c r="S91" i="1"/>
  <c r="N91" i="1"/>
  <c r="N90" i="1" s="1"/>
  <c r="J91" i="1"/>
  <c r="J90" i="1" s="1"/>
  <c r="I91" i="1"/>
  <c r="I90" i="1" s="1"/>
  <c r="I89" i="1" s="1"/>
  <c r="T90" i="1"/>
  <c r="T89" i="1" s="1"/>
  <c r="S90" i="1"/>
  <c r="Q90" i="1"/>
  <c r="Q89" i="1" s="1"/>
  <c r="Q16" i="1" s="1"/>
  <c r="Q189" i="1" s="1"/>
  <c r="O88" i="1"/>
  <c r="G88" i="1"/>
  <c r="O87" i="1"/>
  <c r="G87" i="1"/>
  <c r="S86" i="1"/>
  <c r="R86" i="1"/>
  <c r="P86" i="1"/>
  <c r="O86" i="1"/>
  <c r="N86" i="1"/>
  <c r="M86" i="1"/>
  <c r="L86" i="1"/>
  <c r="K86" i="1"/>
  <c r="J86" i="1"/>
  <c r="I86" i="1"/>
  <c r="H86" i="1"/>
  <c r="G86" i="1"/>
  <c r="S85" i="1"/>
  <c r="R85" i="1"/>
  <c r="P85" i="1"/>
  <c r="O85" i="1"/>
  <c r="N85" i="1"/>
  <c r="M85" i="1"/>
  <c r="L85" i="1"/>
  <c r="K85" i="1"/>
  <c r="J85" i="1"/>
  <c r="I85" i="1"/>
  <c r="H85" i="1"/>
  <c r="G85" i="1"/>
  <c r="S84" i="1"/>
  <c r="R84" i="1"/>
  <c r="P84" i="1"/>
  <c r="O84" i="1"/>
  <c r="N84" i="1"/>
  <c r="M84" i="1"/>
  <c r="L84" i="1"/>
  <c r="K84" i="1"/>
  <c r="J84" i="1"/>
  <c r="I84" i="1"/>
  <c r="H84" i="1"/>
  <c r="G84" i="1"/>
  <c r="O83" i="1"/>
  <c r="I83" i="1"/>
  <c r="H83" i="1"/>
  <c r="G83" i="1"/>
  <c r="S82" i="1"/>
  <c r="R82" i="1"/>
  <c r="P82" i="1"/>
  <c r="O82" i="1"/>
  <c r="N82" i="1"/>
  <c r="M82" i="1"/>
  <c r="L82" i="1"/>
  <c r="K82" i="1"/>
  <c r="J82" i="1"/>
  <c r="I82" i="1"/>
  <c r="H82" i="1"/>
  <c r="G82" i="1"/>
  <c r="S81" i="1"/>
  <c r="R81" i="1"/>
  <c r="P81" i="1"/>
  <c r="O81" i="1"/>
  <c r="N81" i="1"/>
  <c r="M81" i="1"/>
  <c r="L81" i="1"/>
  <c r="K81" i="1"/>
  <c r="J81" i="1"/>
  <c r="I81" i="1"/>
  <c r="H81" i="1"/>
  <c r="G81" i="1"/>
  <c r="S80" i="1"/>
  <c r="R80" i="1"/>
  <c r="P80" i="1"/>
  <c r="O80" i="1"/>
  <c r="N80" i="1"/>
  <c r="M80" i="1"/>
  <c r="L80" i="1"/>
  <c r="K80" i="1"/>
  <c r="J80" i="1"/>
  <c r="I80" i="1"/>
  <c r="H80" i="1"/>
  <c r="G80" i="1"/>
  <c r="S79" i="1"/>
  <c r="R79" i="1"/>
  <c r="P79" i="1"/>
  <c r="O79" i="1"/>
  <c r="N79" i="1"/>
  <c r="M79" i="1"/>
  <c r="L79" i="1"/>
  <c r="K79" i="1"/>
  <c r="J79" i="1"/>
  <c r="I79" i="1"/>
  <c r="H79" i="1"/>
  <c r="G79" i="1"/>
  <c r="S77" i="1"/>
  <c r="R77" i="1"/>
  <c r="R76" i="1" s="1"/>
  <c r="P77" i="1"/>
  <c r="N77" i="1"/>
  <c r="N76" i="1" s="1"/>
  <c r="N67" i="1" s="1"/>
  <c r="M77" i="1"/>
  <c r="L77" i="1"/>
  <c r="L76" i="1" s="1"/>
  <c r="L67" i="1" s="1"/>
  <c r="K77" i="1"/>
  <c r="J77" i="1"/>
  <c r="J76" i="1" s="1"/>
  <c r="J67" i="1" s="1"/>
  <c r="J66" i="1" s="1"/>
  <c r="I77" i="1"/>
  <c r="H77" i="1"/>
  <c r="H76" i="1" s="1"/>
  <c r="H67" i="1" s="1"/>
  <c r="G77" i="1"/>
  <c r="S76" i="1"/>
  <c r="S67" i="1" s="1"/>
  <c r="S66" i="1" s="1"/>
  <c r="P76" i="1"/>
  <c r="P67" i="1" s="1"/>
  <c r="M76" i="1"/>
  <c r="K76" i="1"/>
  <c r="I76" i="1"/>
  <c r="G76" i="1"/>
  <c r="O75" i="1"/>
  <c r="G75" i="1"/>
  <c r="S74" i="1"/>
  <c r="R74" i="1"/>
  <c r="P74" i="1"/>
  <c r="N74" i="1"/>
  <c r="M74" i="1"/>
  <c r="O74" i="1" s="1"/>
  <c r="L74" i="1"/>
  <c r="K74" i="1"/>
  <c r="J74" i="1"/>
  <c r="I74" i="1"/>
  <c r="G74" i="1" s="1"/>
  <c r="H74" i="1"/>
  <c r="O73" i="1"/>
  <c r="G73" i="1"/>
  <c r="O72" i="1"/>
  <c r="G72" i="1"/>
  <c r="S71" i="1"/>
  <c r="R71" i="1"/>
  <c r="R68" i="1" s="1"/>
  <c r="R67" i="1" s="1"/>
  <c r="R66" i="1" s="1"/>
  <c r="P71" i="1"/>
  <c r="N71" i="1"/>
  <c r="M71" i="1"/>
  <c r="L71" i="1"/>
  <c r="K71" i="1"/>
  <c r="J71" i="1"/>
  <c r="I71" i="1"/>
  <c r="H71" i="1"/>
  <c r="O70" i="1"/>
  <c r="G70" i="1"/>
  <c r="S69" i="1"/>
  <c r="R69" i="1"/>
  <c r="P69" i="1"/>
  <c r="O69" i="1"/>
  <c r="N69" i="1"/>
  <c r="M69" i="1"/>
  <c r="L69" i="1"/>
  <c r="K69" i="1"/>
  <c r="J69" i="1"/>
  <c r="I69" i="1"/>
  <c r="H69" i="1"/>
  <c r="G69" i="1"/>
  <c r="S68" i="1"/>
  <c r="P68" i="1"/>
  <c r="N68" i="1"/>
  <c r="L68" i="1"/>
  <c r="K68" i="1"/>
  <c r="K67" i="1" s="1"/>
  <c r="K66" i="1" s="1"/>
  <c r="J68" i="1"/>
  <c r="H68" i="1"/>
  <c r="P66" i="1"/>
  <c r="L66" i="1"/>
  <c r="H66" i="1"/>
  <c r="S65" i="1"/>
  <c r="R65" i="1"/>
  <c r="P65" i="1"/>
  <c r="P63" i="1" s="1"/>
  <c r="P62" i="1" s="1"/>
  <c r="P61" i="1" s="1"/>
  <c r="P60" i="1" s="1"/>
  <c r="N65" i="1"/>
  <c r="O65" i="1" s="1"/>
  <c r="H65" i="1"/>
  <c r="H63" i="1" s="1"/>
  <c r="O64" i="1"/>
  <c r="G64" i="1"/>
  <c r="S63" i="1"/>
  <c r="R63" i="1"/>
  <c r="N63" i="1"/>
  <c r="M63" i="1"/>
  <c r="L63" i="1"/>
  <c r="K63" i="1"/>
  <c r="J63" i="1"/>
  <c r="I63" i="1"/>
  <c r="S62" i="1"/>
  <c r="S61" i="1" s="1"/>
  <c r="S60" i="1" s="1"/>
  <c r="R62" i="1"/>
  <c r="N62" i="1"/>
  <c r="M62" i="1"/>
  <c r="L62" i="1"/>
  <c r="K62" i="1"/>
  <c r="J62" i="1"/>
  <c r="I62" i="1"/>
  <c r="R61" i="1"/>
  <c r="N61" i="1"/>
  <c r="M61" i="1"/>
  <c r="L61" i="1"/>
  <c r="K61" i="1"/>
  <c r="J61" i="1"/>
  <c r="I61" i="1"/>
  <c r="R60" i="1"/>
  <c r="N60" i="1"/>
  <c r="M60" i="1"/>
  <c r="L60" i="1"/>
  <c r="K60" i="1"/>
  <c r="J60" i="1"/>
  <c r="I60" i="1"/>
  <c r="O57" i="1"/>
  <c r="G57" i="1"/>
  <c r="G56" i="1"/>
  <c r="G55" i="1"/>
  <c r="G54" i="1"/>
  <c r="S53" i="1"/>
  <c r="R53" i="1"/>
  <c r="P53" i="1"/>
  <c r="O53" i="1"/>
  <c r="N53" i="1"/>
  <c r="M53" i="1"/>
  <c r="L53" i="1"/>
  <c r="K53" i="1"/>
  <c r="J53" i="1"/>
  <c r="I53" i="1"/>
  <c r="H53" i="1"/>
  <c r="G53" i="1"/>
  <c r="S52" i="1"/>
  <c r="R52" i="1"/>
  <c r="P52" i="1"/>
  <c r="O52" i="1"/>
  <c r="N52" i="1"/>
  <c r="M52" i="1"/>
  <c r="L52" i="1"/>
  <c r="K52" i="1"/>
  <c r="J52" i="1"/>
  <c r="I52" i="1"/>
  <c r="H52" i="1"/>
  <c r="G52" i="1"/>
  <c r="O51" i="1"/>
  <c r="H51" i="1"/>
  <c r="G51" i="1"/>
  <c r="S50" i="1"/>
  <c r="R50" i="1"/>
  <c r="P50" i="1"/>
  <c r="N50" i="1"/>
  <c r="M50" i="1"/>
  <c r="L50" i="1"/>
  <c r="K50" i="1"/>
  <c r="J50" i="1"/>
  <c r="I50" i="1"/>
  <c r="H50" i="1"/>
  <c r="S49" i="1"/>
  <c r="R49" i="1"/>
  <c r="P49" i="1"/>
  <c r="N49" i="1"/>
  <c r="O49" i="1" s="1"/>
  <c r="J49" i="1"/>
  <c r="H49" i="1"/>
  <c r="S48" i="1"/>
  <c r="R48" i="1"/>
  <c r="P48" i="1"/>
  <c r="N48" i="1"/>
  <c r="O48" i="1" s="1"/>
  <c r="H48" i="1"/>
  <c r="G48" i="1" s="1"/>
  <c r="S47" i="1"/>
  <c r="R47" i="1"/>
  <c r="P47" i="1"/>
  <c r="P46" i="1" s="1"/>
  <c r="P45" i="1" s="1"/>
  <c r="P44" i="1" s="1"/>
  <c r="N47" i="1"/>
  <c r="O47" i="1" s="1"/>
  <c r="H47" i="1"/>
  <c r="G47" i="1"/>
  <c r="M46" i="1"/>
  <c r="L46" i="1"/>
  <c r="L45" i="1" s="1"/>
  <c r="L44" i="1" s="1"/>
  <c r="K46" i="1"/>
  <c r="K45" i="1" s="1"/>
  <c r="K44" i="1" s="1"/>
  <c r="I46" i="1"/>
  <c r="O43" i="1"/>
  <c r="G43" i="1"/>
  <c r="S42" i="1"/>
  <c r="R42" i="1"/>
  <c r="P42" i="1"/>
  <c r="N42" i="1"/>
  <c r="O42" i="1" s="1"/>
  <c r="M42" i="1"/>
  <c r="L42" i="1"/>
  <c r="K42" i="1"/>
  <c r="J42" i="1"/>
  <c r="J41" i="1" s="1"/>
  <c r="J40" i="1" s="1"/>
  <c r="I42" i="1"/>
  <c r="H42" i="1"/>
  <c r="S41" i="1"/>
  <c r="S40" i="1" s="1"/>
  <c r="R41" i="1"/>
  <c r="R40" i="1" s="1"/>
  <c r="P41" i="1"/>
  <c r="M41" i="1"/>
  <c r="L41" i="1"/>
  <c r="K41" i="1"/>
  <c r="I41" i="1"/>
  <c r="H41" i="1"/>
  <c r="P40" i="1"/>
  <c r="M40" i="1"/>
  <c r="L40" i="1"/>
  <c r="K40" i="1"/>
  <c r="I40" i="1"/>
  <c r="H40" i="1"/>
  <c r="O39" i="1"/>
  <c r="G39" i="1"/>
  <c r="O38" i="1"/>
  <c r="O37" i="1"/>
  <c r="G37" i="1"/>
  <c r="O36" i="1"/>
  <c r="H36" i="1"/>
  <c r="G36" i="1"/>
  <c r="S35" i="1"/>
  <c r="R35" i="1"/>
  <c r="P35" i="1"/>
  <c r="N35" i="1"/>
  <c r="O35" i="1" s="1"/>
  <c r="M35" i="1"/>
  <c r="L35" i="1"/>
  <c r="K35" i="1"/>
  <c r="J35" i="1"/>
  <c r="I35" i="1"/>
  <c r="G35" i="1" s="1"/>
  <c r="H35" i="1"/>
  <c r="S34" i="1"/>
  <c r="R34" i="1"/>
  <c r="P34" i="1"/>
  <c r="N34" i="1"/>
  <c r="O34" i="1" s="1"/>
  <c r="M34" i="1"/>
  <c r="L34" i="1"/>
  <c r="K34" i="1"/>
  <c r="J34" i="1"/>
  <c r="I34" i="1"/>
  <c r="G34" i="1" s="1"/>
  <c r="H34" i="1"/>
  <c r="O33" i="1"/>
  <c r="S32" i="1"/>
  <c r="R32" i="1"/>
  <c r="P32" i="1"/>
  <c r="N32" i="1"/>
  <c r="O32" i="1" s="1"/>
  <c r="M32" i="1"/>
  <c r="L32" i="1"/>
  <c r="K32" i="1"/>
  <c r="J32" i="1"/>
  <c r="I32" i="1"/>
  <c r="H32" i="1"/>
  <c r="G32" i="1"/>
  <c r="O31" i="1"/>
  <c r="S30" i="1"/>
  <c r="R30" i="1"/>
  <c r="P30" i="1"/>
  <c r="O30" i="1"/>
  <c r="N30" i="1"/>
  <c r="M30" i="1"/>
  <c r="L30" i="1"/>
  <c r="K30" i="1"/>
  <c r="K26" i="1" s="1"/>
  <c r="J30" i="1"/>
  <c r="I30" i="1"/>
  <c r="H30" i="1"/>
  <c r="G30" i="1"/>
  <c r="O29" i="1"/>
  <c r="S28" i="1"/>
  <c r="R28" i="1"/>
  <c r="P28" i="1"/>
  <c r="P27" i="1" s="1"/>
  <c r="P26" i="1" s="1"/>
  <c r="N28" i="1"/>
  <c r="O28" i="1" s="1"/>
  <c r="J28" i="1"/>
  <c r="H28" i="1"/>
  <c r="G28" i="1" s="1"/>
  <c r="S27" i="1"/>
  <c r="S26" i="1" s="1"/>
  <c r="S18" i="1" s="1"/>
  <c r="R27" i="1"/>
  <c r="R26" i="1" s="1"/>
  <c r="M27" i="1"/>
  <c r="M26" i="1" s="1"/>
  <c r="M18" i="1" s="1"/>
  <c r="L27" i="1"/>
  <c r="L26" i="1" s="1"/>
  <c r="K27" i="1"/>
  <c r="J27" i="1"/>
  <c r="I27" i="1"/>
  <c r="H27" i="1"/>
  <c r="G27" i="1" s="1"/>
  <c r="J26" i="1"/>
  <c r="I26" i="1"/>
  <c r="I18" i="1" s="1"/>
  <c r="J25" i="1"/>
  <c r="G25" i="1"/>
  <c r="G24" i="1" s="1"/>
  <c r="S24" i="1"/>
  <c r="R24" i="1"/>
  <c r="P24" i="1"/>
  <c r="N24" i="1"/>
  <c r="J24" i="1"/>
  <c r="O23" i="1"/>
  <c r="G23" i="1"/>
  <c r="S22" i="1"/>
  <c r="R22" i="1"/>
  <c r="P22" i="1"/>
  <c r="N22" i="1"/>
  <c r="O22" i="1" s="1"/>
  <c r="M22" i="1"/>
  <c r="L22" i="1"/>
  <c r="K22" i="1"/>
  <c r="K19" i="1" s="1"/>
  <c r="J22" i="1"/>
  <c r="G22" i="1" s="1"/>
  <c r="I22" i="1"/>
  <c r="H22" i="1"/>
  <c r="O21" i="1"/>
  <c r="G21" i="1"/>
  <c r="S20" i="1"/>
  <c r="R20" i="1"/>
  <c r="P20" i="1"/>
  <c r="P19" i="1" s="1"/>
  <c r="N20" i="1"/>
  <c r="O20" i="1" s="1"/>
  <c r="M20" i="1"/>
  <c r="L20" i="1"/>
  <c r="K20" i="1"/>
  <c r="J20" i="1"/>
  <c r="J19" i="1" s="1"/>
  <c r="J18" i="1" s="1"/>
  <c r="I20" i="1"/>
  <c r="H20" i="1"/>
  <c r="S19" i="1"/>
  <c r="R19" i="1"/>
  <c r="R18" i="1" s="1"/>
  <c r="M19" i="1"/>
  <c r="L19" i="1"/>
  <c r="I19" i="1"/>
  <c r="H19" i="1"/>
  <c r="T16" i="1"/>
  <c r="T189" i="1" s="1"/>
  <c r="P18" i="1" l="1"/>
  <c r="P17" i="1" s="1"/>
  <c r="R17" i="1"/>
  <c r="J17" i="1"/>
  <c r="J16" i="1" s="1"/>
  <c r="J189" i="1" s="1"/>
  <c r="G40" i="1"/>
  <c r="L18" i="1"/>
  <c r="L17" i="1" s="1"/>
  <c r="S17" i="1"/>
  <c r="S16" i="1" s="1"/>
  <c r="G41" i="1"/>
  <c r="G50" i="1"/>
  <c r="I45" i="1"/>
  <c r="I44" i="1" s="1"/>
  <c r="I17" i="1" s="1"/>
  <c r="G173" i="1"/>
  <c r="H172" i="1"/>
  <c r="G172" i="1" s="1"/>
  <c r="G177" i="1"/>
  <c r="G71" i="1"/>
  <c r="I68" i="1"/>
  <c r="O71" i="1"/>
  <c r="M68" i="1"/>
  <c r="N109" i="1"/>
  <c r="N19" i="1"/>
  <c r="N27" i="1"/>
  <c r="N41" i="1"/>
  <c r="R46" i="1"/>
  <c r="R45" i="1" s="1"/>
  <c r="R44" i="1" s="1"/>
  <c r="J46" i="1"/>
  <c r="J45" i="1" s="1"/>
  <c r="J44" i="1" s="1"/>
  <c r="G49" i="1"/>
  <c r="O60" i="1"/>
  <c r="O61" i="1"/>
  <c r="O62" i="1"/>
  <c r="O63" i="1"/>
  <c r="S89" i="1"/>
  <c r="K89" i="1"/>
  <c r="O157" i="1"/>
  <c r="N156" i="1"/>
  <c r="H62" i="1"/>
  <c r="G63" i="1"/>
  <c r="L89" i="1"/>
  <c r="G102" i="1"/>
  <c r="H101" i="1"/>
  <c r="G109" i="1"/>
  <c r="H108" i="1"/>
  <c r="G108" i="1" s="1"/>
  <c r="M108" i="1"/>
  <c r="G19" i="1"/>
  <c r="O50" i="1"/>
  <c r="G20" i="1"/>
  <c r="K18" i="1"/>
  <c r="K17" i="1" s="1"/>
  <c r="K16" i="1" s="1"/>
  <c r="K189" i="1" s="1"/>
  <c r="H26" i="1"/>
  <c r="G42" i="1"/>
  <c r="H46" i="1"/>
  <c r="M45" i="1"/>
  <c r="M44" i="1" s="1"/>
  <c r="M17" i="1" s="1"/>
  <c r="S46" i="1"/>
  <c r="S45" i="1" s="1"/>
  <c r="S44" i="1" s="1"/>
  <c r="G65" i="1"/>
  <c r="N66" i="1"/>
  <c r="M91" i="1"/>
  <c r="P89" i="1"/>
  <c r="J137" i="1"/>
  <c r="J136" i="1" s="1"/>
  <c r="H153" i="1"/>
  <c r="G154" i="1"/>
  <c r="G179" i="1"/>
  <c r="G186" i="1"/>
  <c r="H185" i="1"/>
  <c r="J89" i="1"/>
  <c r="G124" i="1"/>
  <c r="S138" i="1"/>
  <c r="S137" i="1" s="1"/>
  <c r="S136" i="1" s="1"/>
  <c r="N179" i="1"/>
  <c r="N46" i="1"/>
  <c r="N101" i="1"/>
  <c r="O102" i="1"/>
  <c r="O140" i="1"/>
  <c r="N139" i="1"/>
  <c r="G143" i="1"/>
  <c r="G157" i="1"/>
  <c r="H169" i="1"/>
  <c r="G170" i="1"/>
  <c r="G178" i="1"/>
  <c r="G180" i="1"/>
  <c r="H138" i="1"/>
  <c r="N100" i="1" l="1"/>
  <c r="O101" i="1"/>
  <c r="O156" i="1"/>
  <c r="N155" i="1"/>
  <c r="O155" i="1" s="1"/>
  <c r="O68" i="1"/>
  <c r="M67" i="1"/>
  <c r="O139" i="1"/>
  <c r="N138" i="1"/>
  <c r="M90" i="1"/>
  <c r="O91" i="1"/>
  <c r="G91" i="1"/>
  <c r="G26" i="1"/>
  <c r="H18" i="1"/>
  <c r="O27" i="1"/>
  <c r="N26" i="1"/>
  <c r="O26" i="1" s="1"/>
  <c r="L16" i="1"/>
  <c r="L189" i="1" s="1"/>
  <c r="G138" i="1"/>
  <c r="O179" i="1"/>
  <c r="N178" i="1"/>
  <c r="H100" i="1"/>
  <c r="G101" i="1"/>
  <c r="O19" i="1"/>
  <c r="N18" i="1"/>
  <c r="I67" i="1"/>
  <c r="G68" i="1"/>
  <c r="O41" i="1"/>
  <c r="N40" i="1"/>
  <c r="O40" i="1" s="1"/>
  <c r="S189" i="1"/>
  <c r="R16" i="1"/>
  <c r="R189" i="1" s="1"/>
  <c r="N45" i="1"/>
  <c r="O46" i="1"/>
  <c r="H168" i="1"/>
  <c r="G169" i="1"/>
  <c r="G185" i="1"/>
  <c r="H184" i="1"/>
  <c r="H152" i="1"/>
  <c r="G152" i="1" s="1"/>
  <c r="G153" i="1"/>
  <c r="G46" i="1"/>
  <c r="H45" i="1"/>
  <c r="H61" i="1"/>
  <c r="G62" i="1"/>
  <c r="O109" i="1"/>
  <c r="N108" i="1"/>
  <c r="O108" i="1" s="1"/>
  <c r="P16" i="1"/>
  <c r="G168" i="1" l="1"/>
  <c r="H155" i="1"/>
  <c r="G155" i="1" s="1"/>
  <c r="G67" i="1"/>
  <c r="I66" i="1"/>
  <c r="H44" i="1"/>
  <c r="G44" i="1" s="1"/>
  <c r="G45" i="1"/>
  <c r="G184" i="1"/>
  <c r="H183" i="1"/>
  <c r="G183" i="1" s="1"/>
  <c r="O18" i="1"/>
  <c r="G18" i="1"/>
  <c r="H17" i="1"/>
  <c r="O90" i="1"/>
  <c r="M89" i="1"/>
  <c r="G90" i="1"/>
  <c r="O100" i="1"/>
  <c r="N89" i="1"/>
  <c r="P189" i="1"/>
  <c r="N16" i="1"/>
  <c r="H60" i="1"/>
  <c r="G60" i="1" s="1"/>
  <c r="G61" i="1"/>
  <c r="G100" i="1"/>
  <c r="H89" i="1"/>
  <c r="G89" i="1" s="1"/>
  <c r="H137" i="1"/>
  <c r="M66" i="1"/>
  <c r="O67" i="1"/>
  <c r="N44" i="1"/>
  <c r="O44" i="1" s="1"/>
  <c r="O45" i="1"/>
  <c r="O178" i="1"/>
  <c r="N177" i="1"/>
  <c r="O177" i="1" s="1"/>
  <c r="O138" i="1"/>
  <c r="N137" i="1"/>
  <c r="N189" i="1" l="1"/>
  <c r="O137" i="1"/>
  <c r="N136" i="1"/>
  <c r="O136" i="1" s="1"/>
  <c r="G137" i="1"/>
  <c r="H136" i="1"/>
  <c r="G136" i="1" s="1"/>
  <c r="G17" i="1"/>
  <c r="H16" i="1"/>
  <c r="G66" i="1"/>
  <c r="I16" i="1"/>
  <c r="I189" i="1" s="1"/>
  <c r="N17" i="1"/>
  <c r="O17" i="1" s="1"/>
  <c r="M16" i="1"/>
  <c r="M189" i="1" s="1"/>
  <c r="O66" i="1"/>
  <c r="O89" i="1"/>
  <c r="H189" i="1" l="1"/>
  <c r="G189" i="1" s="1"/>
  <c r="G16" i="1"/>
  <c r="O16" i="1"/>
  <c r="O189" i="1"/>
</calcChain>
</file>

<file path=xl/sharedStrings.xml><?xml version="1.0" encoding="utf-8"?>
<sst xmlns="http://schemas.openxmlformats.org/spreadsheetml/2006/main" count="701" uniqueCount="247">
  <si>
    <t>Приложение № 2</t>
  </si>
  <si>
    <t>к решению Совета народных депутатов муниципального образования Краснопламенское сельское поселение</t>
  </si>
  <si>
    <t>Приложение №4</t>
  </si>
  <si>
    <t xml:space="preserve">от 07.12.2023 № 31 </t>
  </si>
  <si>
    <t>Ведомственная структура расходов бюджета муниципального образования Краснопламенское сельское поселение на 2024 год и на плановый период 2025 и 2026 годов</t>
  </si>
  <si>
    <t>(тыс.руб.)</t>
  </si>
  <si>
    <t>Код главного распорядителя средств бюджета поселения</t>
  </si>
  <si>
    <t>Наименование расходов</t>
  </si>
  <si>
    <t>Код раздела</t>
  </si>
  <si>
    <t>Код подраздела</t>
  </si>
  <si>
    <t>Код целевой статьи</t>
  </si>
  <si>
    <t>Код вида расхо  дов</t>
  </si>
  <si>
    <t>План на 2024 год</t>
  </si>
  <si>
    <t>Утвержденный План 
На 2024 год</t>
  </si>
  <si>
    <t>февраль</t>
  </si>
  <si>
    <t>апрель</t>
  </si>
  <si>
    <t>План 
На 2025 год</t>
  </si>
  <si>
    <t>Отклонения 2025 год тыс.руб.</t>
  </si>
  <si>
    <t>Утвержденный План 
На 2025 год</t>
  </si>
  <si>
    <t>План На 2026 год</t>
  </si>
  <si>
    <t>Утвержденный План 
На 2026 год</t>
  </si>
  <si>
    <t>Администрация Краснопламенского сельского поселения Александровского района Владимирской области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</si>
  <si>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</si>
  <si>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</si>
  <si>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</si>
  <si>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</si>
  <si>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«Развитие муниципальной службы в муниципальном образовании Краснопламенское сельское поселение»</t>
  </si>
  <si>
    <t>05</t>
  </si>
  <si>
    <t xml:space="preserve">Основное мероприятие «Размещение информации о деятельности органов местного самоуправления и социально-экономического развития поселения» </t>
  </si>
  <si>
    <t>05001</t>
  </si>
  <si>
    <t>Расходы на размещение информации о деятельности органов местного самоуправления и социально-экономического развития поселения (Закупка товаров, работ и услуг для  обеспечения государственных (муниципальных) нужд)</t>
  </si>
  <si>
    <t>0500122100</t>
  </si>
  <si>
    <t>Основное мероприятие «Уплата членских взносов в Совет муниципальных образований Владимирской области»</t>
  </si>
  <si>
    <t>05003</t>
  </si>
  <si>
    <t>Расходы на обеспечение деятельности органов власти (Иные бюджетные ассигнования)</t>
  </si>
  <si>
    <t>0500300021</t>
  </si>
  <si>
    <t>Основное мероприятие «Обеспечение деятельности муниципальной службы, создание условий для достижения результативных показателей поставленных задач»</t>
  </si>
  <si>
    <t>05004</t>
  </si>
  <si>
    <t>Расходы на обеспечение деятельности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</si>
  <si>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0500400021</t>
  </si>
  <si>
    <t>Муниципальная программа «Осуществление комплекса мероприятий по оказанию услуг в сфере коммунального и хозяйственного обеспечения деятельности органов местного самоуправления и учреждений, наделенных функциями управления  Краснопламенского сельского поселения»</t>
  </si>
  <si>
    <t>09</t>
  </si>
  <si>
    <t>Основное мероприятие «Расходы по текущему содержанию»</t>
  </si>
  <si>
    <t>09001</t>
  </si>
  <si>
    <t>Расходы на обеспечение деятельности учреждений и органов власти  (Закупка товаров, работ и услуг для обеспечения государственных (муниципальных) нужд)</t>
  </si>
  <si>
    <t>0900100020</t>
  </si>
  <si>
    <t>Расходы на обеспечение  деятельности (Иные бюджетные ассигнования)</t>
  </si>
  <si>
    <t>Основное мероприятие «Расходы на уплату налогов»</t>
  </si>
  <si>
    <t>09002</t>
  </si>
  <si>
    <t>0900200020</t>
  </si>
  <si>
    <t>Основное мероприятие «Расходы по укреплению материально-технической базы»</t>
  </si>
  <si>
    <t>09003</t>
  </si>
  <si>
    <t>Расходы на обеспечение деятельности учреждений и органов власти (Закупка товаров, работ и услуг для  обеспечения государственных (муниципальных) нужд)</t>
  </si>
  <si>
    <t>0900300020</t>
  </si>
  <si>
    <t>Непрограммные расходы</t>
  </si>
  <si>
    <t>99</t>
  </si>
  <si>
    <t>Непрограммные расходы органов исполнительной власти</t>
  </si>
  <si>
    <t>Расходы на выплаты по оплате труда главы администрации муниципального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</si>
  <si>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999000Г110</t>
  </si>
  <si>
    <t>100</t>
  </si>
  <si>
    <t>Расходы на выплаты по оплате труда работников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</si>
  <si>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9990000011</t>
  </si>
  <si>
    <t>Поощрение муниципальных управленческих команд за достижение показателей деятельности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</si>
  <si>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 (Межбюджетные трансферты) </t>
  </si>
  <si>
    <t>9990080030</t>
  </si>
  <si>
    <t>500</t>
  </si>
  <si>
    <t xml:space="preserve">Резервные фонды </t>
  </si>
  <si>
    <t>11</t>
  </si>
  <si>
    <t>Резервный фонд администрации муниципального образования (Иные бюджетные ассигнования)</t>
  </si>
  <si>
    <t>Другие общегосударственные вопросы</t>
  </si>
  <si>
    <t>13</t>
  </si>
  <si>
    <t>Расходы на оказание услуг по бухгалтерскому обслуживанию финансово-хозяйственной деятельности МКУ «АХО Краснопламенского сельского поселения» (Межбюджетные трансферты)</t>
  </si>
  <si>
    <t>090018Б010</t>
  </si>
  <si>
    <t>Расходы на выплаты по оплате труда МКУ «АХО Краснопламенского сельского поселения»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</si>
  <si>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090010Б010</t>
  </si>
  <si>
    <t xml:space="preserve">Расходы на обеспечение  деятельности МКУ «АХО Краснопламенского сельского поселения»  (Закупка товаров, работ и услуг для обеспечения государственных (муниципальных) нужд) </t>
  </si>
  <si>
    <t>090010Б020</t>
  </si>
  <si>
    <t>Расходы на обеспечение  деятельности МКУ «АХО Краснопламенского сельского поселения» (Иные бюджетные ассигнования)</t>
  </si>
  <si>
    <t>090020Б020</t>
  </si>
  <si>
    <t>Расходы связанные с подпиской и поощрением старост (Закупка товаров, работ и услуг для обеспечения государственных (муниципальных) нужд)</t>
  </si>
  <si>
    <t>9990060170</t>
  </si>
  <si>
    <t xml:space="preserve">Расходы на формирование, оформление, регистрацию и содержание муниципального имущества (Закупка товаров, работ и услуг для обеспечения государственных (муниципальных) нужд) </t>
  </si>
  <si>
    <t>9990020130</t>
  </si>
  <si>
    <t>Расходы по оплате исполнительных листов и судебных решений (Иные бюджетные ассигнования)</t>
  </si>
  <si>
    <t>9990020150</t>
  </si>
  <si>
    <t>Расходы на обеспечение деятельности старост сельских населенных пунктов (Социальное обеспечение и иные выплаты населению)</t>
  </si>
  <si>
    <t>9990020170</t>
  </si>
  <si>
    <t xml:space="preserve">Расходы на проведение независимой оценки качества муниципальных услуг в сфере культуры (Закупка товаров, работ и услуг для обеспечения государственных (муниципальных) нужд) </t>
  </si>
  <si>
    <t>9990060200</t>
  </si>
  <si>
    <t>Расходы на мероприятия по проведению оценки и предпродажной подготовки объектов муниципальной собственности (Закупка товаров, работ и услуг для обеспечения государственных (муниципальных) нужд)</t>
  </si>
  <si>
    <t>9990060400</t>
  </si>
  <si>
    <t>Национальная оборона</t>
  </si>
  <si>
    <t>02</t>
  </si>
  <si>
    <t>Мобилизационная и вневойсковая подготовка</t>
  </si>
  <si>
    <t>03</t>
  </si>
  <si>
    <t>Субвенции на осуществление первичного воинского учета органами местного самоуправления поселений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</si>
  <si>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9990051180</t>
  </si>
  <si>
    <t>Субвенции на осуществление первичного воинского учета органами местного самоуправления поселений (Закупка товаров, работ и услуг для обеспечения государственных (муниципальных) нужд)</t>
  </si>
  <si>
    <t>200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</si>
  <si>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</si>
  <si>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</si>
  <si>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</si>
  <si>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«Развитие системы пожарной безопасности на территории муниципального образования Краснопламенское сельское поселение»</t>
  </si>
  <si>
    <t>Основное мероприятие «Проведение противопожарных мероприятий по опашке территории»</t>
  </si>
  <si>
    <t>04001</t>
  </si>
  <si>
    <t>Расходы на проведение противопожарных мероприятий (Закупка товаров, работ и услуг для обеспечения государственных (муниципальных) нужд)</t>
  </si>
  <si>
    <t>0400122010</t>
  </si>
  <si>
    <t>Основное мероприятие «Проведение противопожарных мероприятий по содержанию водоемов»</t>
  </si>
  <si>
    <t>04002</t>
  </si>
  <si>
    <t>0400222010</t>
  </si>
  <si>
    <t>Расходы на проведение противопожарных мероприятий за счет добровольных пожертвований (Закупка товаров, работ и услуг для обеспечения государственных (муниципальных) нужд)</t>
  </si>
  <si>
    <t>0400270690</t>
  </si>
  <si>
    <t>Основное мероприятие «Прочие противопожарные мероприятия»</t>
  </si>
  <si>
    <t>04003</t>
  </si>
  <si>
    <t>0400322010</t>
  </si>
  <si>
    <t>Расходы на участие в предупреждении и ликвидации последствий чрезвычайных ситуаций в границах поселений (Закупка товаров, работ и услуг для  обеспечения государственных (муниципальных) нужд)</t>
  </si>
  <si>
    <t>9990060140</t>
  </si>
  <si>
    <t>Национальная  экономика</t>
  </si>
  <si>
    <t>Общеэкономические вопросы</t>
  </si>
  <si>
    <t>999</t>
  </si>
  <si>
    <t>Выполнение условий софинансирования участия в государственных программах, проектах отраслей экономики и иных мероприятиях (Иные бюджетные ассигнования)</t>
  </si>
  <si>
    <t>9990020240</t>
  </si>
  <si>
    <t>800</t>
  </si>
  <si>
    <t>Сельское хозяйство и рыболовство</t>
  </si>
  <si>
    <t>Муниципальная программа «Развитие сельского хозяйства Александровского района»</t>
  </si>
  <si>
    <t>07</t>
  </si>
  <si>
    <t>Основное мероприятие «Межевание земельных участков и проведение кадастровых работ»</t>
  </si>
  <si>
    <t>07002</t>
  </si>
  <si>
    <r>
      <rPr>
        <sz val="11"/>
        <rFont val="Times New Roman"/>
        <family val="1"/>
        <charset val="1"/>
      </rPr>
      <t xml:space="preserve">Расходы на подготовку проектов межевания земельных участков и на проведение кадастровых работ </t>
    </r>
    <r>
      <rPr>
        <sz val="11"/>
        <rFont val="Times New Roman"/>
        <family val="1"/>
        <charset val="204"/>
      </rPr>
      <t>(Закупка товаров, работ и услуг для обеспечения государственных (муниципальных) нужд)</t>
    </r>
  </si>
  <si>
    <t>07002L5990</t>
  </si>
  <si>
    <t>в том числе за счет средств местного бюджета</t>
  </si>
  <si>
    <t>Жилищно-коммунальное хозяйство</t>
  </si>
  <si>
    <t>Жилищное хозяйство</t>
  </si>
  <si>
    <t>Муниципальная программа «Капитальный ремонт многоквартирных домов муниципального образования Краснопламенское сельское поселение»</t>
  </si>
  <si>
    <t>Основное мероприятие «Содержание и ремонт муниципальных помещений»</t>
  </si>
  <si>
    <t>01001</t>
  </si>
  <si>
    <t>Расходы на мероприятия по содержанию и ремонту муниципальных помещений (Закупка товаров, работ и услуг для обеспечения государственных (муниципальных) нужд)</t>
  </si>
  <si>
    <t>0100122070</t>
  </si>
  <si>
    <t>Основное мероприятие «Оплата взносов на  капитальный ремонт многоквартирных домов»</t>
  </si>
  <si>
    <t>01002</t>
  </si>
  <si>
    <t>Расходы на оплату взносов на капитальный ремонт многоквартирных домов (Закупка товаров, работ и услуг для обеспечения государственных (муниципальных) нужд)</t>
  </si>
  <si>
    <t>0100222060</t>
  </si>
  <si>
    <t xml:space="preserve">Непрограммные расходы </t>
  </si>
  <si>
    <t>Расходы по оплате исполнительных листов и судебных решений  (Закупка товаров, работ и услуг для обеспечения государственных (муниципальных) нужд)</t>
  </si>
  <si>
    <t>Коммунальное хозяйство</t>
  </si>
  <si>
    <t>Муниципальная программа «Комплексная программа благоустройства территории Краснопламенского сельского поселения»</t>
  </si>
  <si>
    <t>Основное мероприятие «Создание мест накопления ТКО»</t>
  </si>
  <si>
    <t>02006</t>
  </si>
  <si>
    <t>Расходы на мероприятия по созданию мест накопления ТКО (Закупка товаров, работ и услуг для обеспечения государственных (муниципальных) нужд)</t>
  </si>
  <si>
    <t>020062М010</t>
  </si>
  <si>
    <t>Расходы на создание мест (площадок) для накопления твердых коммунальных отходов (Закупка товаров, работ и услуг для обеспечения государственных (муниципальных) нужд)</t>
  </si>
  <si>
    <t>02006S2160</t>
  </si>
  <si>
    <t>Основное мероприятие «Приведение контейнерных площадок в соответствие установленным требованиям»</t>
  </si>
  <si>
    <t>02008</t>
  </si>
  <si>
    <t>Расходы на мероприятия по приведению контейнерных площадок в соответствие установленным требованиям (Закупка товаров, работ и услуг для обеспечения государственных (муниципальных) нужд)</t>
  </si>
  <si>
    <t>020082М030</t>
  </si>
  <si>
    <t>Благоустройство</t>
  </si>
  <si>
    <t>Муниципальная программа  «Комплексная программа благоустройства территории Краснопламенского сельского поселения»</t>
  </si>
  <si>
    <t>Основное мероприятие «Уличное освещение»</t>
  </si>
  <si>
    <t>02001</t>
  </si>
  <si>
    <t>Расходы на оплату уличного освещения (Закупка товаров, работ и услуг для обеспечения государственных (муниципальных) нужд)</t>
  </si>
  <si>
    <t>0200123010</t>
  </si>
  <si>
    <t>Основное мероприятие «Содержание сетей  и установка приборов учета уличного освещения»</t>
  </si>
  <si>
    <t>02002</t>
  </si>
  <si>
    <t>Расходы на содержание сетей уличного освещения (Закупка товаров, работ и услуг для обеспечения государственных (муниципальных) нужд)</t>
  </si>
  <si>
    <t>0200223020</t>
  </si>
  <si>
    <t>Основное мероприятие «Организация и содержание мест захоронения»</t>
  </si>
  <si>
    <t>02003</t>
  </si>
  <si>
    <t>Расходы на организацию и содержание мест захоронения (Закупка товаров, работ и услуг для обеспечения государственных (муниципальных) нужд)</t>
  </si>
  <si>
    <t>0200323030</t>
  </si>
  <si>
    <t>Основное мероприятие «Прочие мероприятия по  благоустройству территории»</t>
  </si>
  <si>
    <t>02004</t>
  </si>
  <si>
    <t>Расходы на прочие мероприятия по благоустройству (Закупка товаров, работ и услуг для обеспечения государственных (муниципальных) нужд)</t>
  </si>
  <si>
    <t>0200423040</t>
  </si>
  <si>
    <t>Расходы на прочие мероприятия по благоустройству за счет добровольных пожертвований</t>
  </si>
  <si>
    <t>020042Д040</t>
  </si>
  <si>
    <t>Расходы на мероприятия  по благоустройству  территории сельского поселения за счет добровольных пожертвований (Закупка товаров, работ и услуг для обеспечения государственных (муниципальных) нужд)</t>
  </si>
  <si>
    <t>0200470690</t>
  </si>
  <si>
    <t>Основное мероприятие «Ликвидация стихийных свалок»</t>
  </si>
  <si>
    <t>02005</t>
  </si>
  <si>
    <t>Расходы на ликвидацию стихийных свалок (Закупка товаров, работ и услуг для  обеспечения государственных (муниципальных) нужд)</t>
  </si>
  <si>
    <t>0200523050</t>
  </si>
  <si>
    <t>Основное мероприятие «Мероприятия по предотвращению распространения борщевика Сосновского»</t>
  </si>
  <si>
    <t>02007</t>
  </si>
  <si>
    <t>Расходы на мероприятия по предотвращению распространения борщевика Сосновского (Закупка товаров, работ и услуг для  обеспечения государственных (муниципальных) нужд)</t>
  </si>
  <si>
    <t>0200723070</t>
  </si>
  <si>
    <t>Расходы на реализацию мероприятий по предотвращению распространения борщевика Сосновского (Закупка товаров, работ и услуг для  обеспечения государственных (муниципальных) нужд)</t>
  </si>
  <si>
    <t>02007S1670</t>
  </si>
  <si>
    <t>Расходы по оплате исполнительных листов и судебных решений (Закупка товаров, работ и услуг для обеспечения государственных (муниципальных) нужд)</t>
  </si>
  <si>
    <t>Основное мероприятие «Благоустройство дворовых и прилегающих территорий»</t>
  </si>
  <si>
    <t>02009</t>
  </si>
  <si>
    <r>
      <rPr>
        <sz val="12"/>
        <rFont val="Times New Roman"/>
        <family val="1"/>
        <charset val="204"/>
      </rPr>
      <t xml:space="preserve">Расходы на выполнение мероприятий по благоустройству дворовых и прилегающих территорий в сельской местности </t>
    </r>
    <r>
      <rPr>
        <sz val="11"/>
        <rFont val="Times New Roman"/>
        <family val="1"/>
        <charset val="204"/>
      </rPr>
      <t>(Закупка товаров, работ и услуг для обеспечения государственных (муниципальных) нужд)</t>
    </r>
  </si>
  <si>
    <t>0200923060</t>
  </si>
  <si>
    <t>Расходы на выполнение мероприятий по благоустройству дворовых и прилегающих территорий (Закупка товаров, работ и услуг для обеспечения государственных (муниципальных) нужд)</t>
  </si>
  <si>
    <t>02009S2640</t>
  </si>
  <si>
    <t>Культура, кинематография</t>
  </si>
  <si>
    <t>08</t>
  </si>
  <si>
    <t>Культура</t>
  </si>
  <si>
    <t xml:space="preserve">Муниципальная программа «Сохранение и развитие культуры в Краснопламенском сельском поселении» </t>
  </si>
  <si>
    <t>06</t>
  </si>
  <si>
    <t>Основные мероприятия «Обеспечение деятельности (оказание услуг) муниципального бюджетного учреждения культуры»</t>
  </si>
  <si>
    <t>06001</t>
  </si>
  <si>
    <t>Расходы на обеспечение деятельности (оказание услуг) муниципального бюджетного учреждения культуры «Досугово-Информационный Центр»  (Предоставление субсидий бюджетным, автономным учреждениям и иным некоммерческим организациям)</t>
  </si>
  <si>
    <t>0600120050</t>
  </si>
  <si>
    <t>600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</si>
  <si>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</si>
  <si>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06001S0390</t>
  </si>
  <si>
    <t xml:space="preserve">Основные мероприятия «Предоставление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культуры» </t>
  </si>
  <si>
    <t>06002</t>
  </si>
  <si>
    <t>Субвенции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</si>
  <si>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0600271960</t>
  </si>
  <si>
    <t>Основное мероприятие «Проведение культурно-массовых мероприятий»</t>
  </si>
  <si>
    <t>06003</t>
  </si>
  <si>
    <t>Расходы на проведение мероприятий  (Закупка товаров, работ и услуг для обеспечения государственных (муниципальных) нужд)</t>
  </si>
  <si>
    <t>0600320060</t>
  </si>
  <si>
    <t>Основное мероприятие "Укрепление материально-технической базы муниципальных учреждений культуры"</t>
  </si>
  <si>
    <t>06004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</si>
  <si>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</si>
  <si>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06004L4670</t>
  </si>
  <si>
    <t>Основное мероприятие «Капитальные вложения в строительство сельского дома культуры в поселке Искра Краснопламенского сельского поселения»</t>
  </si>
  <si>
    <t>06005</t>
  </si>
  <si>
    <t xml:space="preserve">Строительство объекта «Сельский дом культуры поселок Искра Краснопламенского сельского поселения»  (Капитальные вложения в объекты государственной (муниципальной)  собственности)           </t>
  </si>
  <si>
    <t>0600544010</t>
  </si>
  <si>
    <t>400</t>
  </si>
  <si>
    <t>Социальная политика</t>
  </si>
  <si>
    <t>Пенсионное обеспечение</t>
  </si>
  <si>
    <t>Основное мероприятие «Пенсионное обеспечение»</t>
  </si>
  <si>
    <t>05002</t>
  </si>
  <si>
    <t>Расходы на пенсионное обеспечение  (Социальное обеспечение и иные выплаты населению)</t>
  </si>
  <si>
    <t>0500210070</t>
  </si>
  <si>
    <t>Социальное обеспечение населения</t>
  </si>
  <si>
    <t>Расходы на улучшение жилищных условий граждан, проживающих в сельской местности  (Межбюджетные трансферты)</t>
  </si>
  <si>
    <t>999008Ж030</t>
  </si>
  <si>
    <t>Охрана семьи и детства</t>
  </si>
  <si>
    <t>Расходы на обеспечение жильем молодых семей (Межбюджетные трансферты)</t>
  </si>
  <si>
    <t>99900L4970</t>
  </si>
  <si>
    <t>Физическая культура и спорт</t>
  </si>
  <si>
    <t>Массовый спорт</t>
  </si>
  <si>
    <t>Совет народных депутатов Краснопламенского сельского поселения Александровского района Владимирской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</si>
  <si>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</si>
  <si>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учреждений и органов власти (Закупка товаров, работ и услуг для обеспечения государственных (муниципальных) нужд)</t>
  </si>
  <si>
    <t xml:space="preserve">Территориальная избирательная комиссия   Александровского района </t>
  </si>
  <si>
    <t>Обеспечение проведения выборов и референдумов</t>
  </si>
  <si>
    <t>Расходы на проведение выборов в представительные органы муниципального образования (Иные бюджетные ассигнования)</t>
  </si>
  <si>
    <t>9990020120</t>
  </si>
  <si>
    <t>ИТОГО РАСХОДОВ:</t>
  </si>
  <si>
    <t xml:space="preserve">От 12.04.2024 № 11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</si>
</sst>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000000"/>
    <numFmt numFmtId="165" formatCode="000"/>
    <numFmt numFmtId="166" formatCode="0.0%"/>
    <numFmt numFmtId="167" formatCode="0.00000"/>
    <numFmt numFmtId="168" formatCode="0.0"/>
    <numFmt numFmtId="169" formatCode="0.000"/>
    <numFmt numFmtId="170" formatCode="#,##0.0"/>
  </numFmts>
  <fonts count="38" x14ac:knownFonts="1"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b/>
      <sz val="10"/>
      <name val="Times New Roman"/>
      <family val="1"/>
      <charset val="1"/>
    </font>
    <font>
      <sz val="9"/>
      <color rgb="FF00000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10"/>
      <color rgb="FF3465A4"/>
      <name val="Times New Roman"/>
      <family val="1"/>
      <charset val="204"/>
    </font>
    <font>
      <i/>
      <sz val="10"/>
      <color rgb="FF3465A4"/>
      <name val="Times New Roman"/>
      <family val="1"/>
      <charset val="204"/>
    </font>
    <font>
      <i/>
      <sz val="11"/>
      <color rgb="FF3465A4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3465A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1"/>
    </font>
    <font>
      <i/>
      <sz val="12"/>
      <name val="Times New Roman"/>
      <family val="1"/>
      <charset val="204"/>
    </font>
    <font>
      <i/>
      <sz val="10"/>
      <name val="Arial"/>
      <family val="2"/>
      <charset val="204"/>
    </font>
    <font>
      <i/>
      <sz val="11"/>
      <name val="Times New Roman"/>
      <family val="1"/>
      <charset val="1"/>
    </font>
    <font>
      <sz val="11"/>
      <name val="Arial"/>
      <family val="2"/>
      <charset val="204"/>
    </font>
    <font>
      <sz val="11"/>
      <color rgb="FFC9211E"/>
      <name val="Times New Roman"/>
      <family val="1"/>
      <charset val="204"/>
    </font>
    <font>
      <b/>
      <sz val="11"/>
      <name val="Times New Roman"/>
      <family val="1"/>
      <charset val="1"/>
    </font>
    <font>
      <sz val="10"/>
      <color rgb="FFC9211E"/>
      <name val="Times New Roman"/>
      <family val="1"/>
      <charset val="204"/>
    </font>
    <font>
      <i/>
      <sz val="10"/>
      <color rgb="FFC9211E"/>
      <name val="Times New Roman"/>
      <family val="1"/>
      <charset val="204"/>
    </font>
    <font>
      <sz val="11"/>
      <color rgb="FF000000"/>
      <name val="Times New Roman"/>
      <family val="1"/>
      <charset val="1"/>
    </font>
    <font>
      <b/>
      <i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color rgb="FF808080"/>
      <name val="Times New Roman"/>
      <family val="1"/>
      <charset val="204"/>
    </font>
    <font>
      <sz val="11"/>
      <color rgb="FF808080"/>
      <name val="Times New Roman"/>
      <family val="1"/>
      <charset val="204"/>
    </font>
    <font>
      <b/>
      <sz val="10"/>
      <color rgb="FF808080"/>
      <name val="Times New Roman"/>
      <family val="1"/>
      <charset val="204"/>
    </font>
    <font>
      <b/>
      <sz val="11"/>
      <color rgb="FF808080"/>
      <name val="Times New Roman"/>
      <family val="1"/>
      <charset val="204"/>
    </font>
    <font>
      <i/>
      <sz val="10"/>
      <color rgb="FF808080"/>
      <name val="Times New Roman"/>
      <family val="1"/>
      <charset val="204"/>
    </font>
    <font>
      <i/>
      <sz val="11"/>
      <color rgb="FF80808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AFD095"/>
        <bgColor rgb="FF99CCFF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 vertical="center" wrapText="1"/>
    </xf>
    <xf numFmtId="49" fontId="3" fillId="0" borderId="0" xfId="0" applyNumberFormat="1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 vertical="center"/>
    </xf>
    <xf numFmtId="165" fontId="3" fillId="3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/>
    <xf numFmtId="49" fontId="2" fillId="0" borderId="0" xfId="0" applyNumberFormat="1" applyFont="1" applyAlignment="1" applyProtection="1">
      <alignment horizontal="center"/>
    </xf>
    <xf numFmtId="164" fontId="2" fillId="0" borderId="0" xfId="0" applyNumberFormat="1" applyFont="1" applyAlignment="1" applyProtection="1">
      <alignment horizontal="center"/>
    </xf>
    <xf numFmtId="165" fontId="2" fillId="0" borderId="0" xfId="0" applyNumberFormat="1" applyFont="1" applyAlignment="1" applyProtection="1">
      <alignment horizontal="center"/>
    </xf>
    <xf numFmtId="0" fontId="3" fillId="0" borderId="0" xfId="0" applyFont="1" applyAlignment="1" applyProtection="1"/>
    <xf numFmtId="166" fontId="3" fillId="0" borderId="0" xfId="0" applyNumberFormat="1" applyFont="1" applyAlignment="1" applyProtection="1"/>
    <xf numFmtId="0" fontId="3" fillId="2" borderId="0" xfId="0" applyFont="1" applyFill="1" applyAlignment="1" applyProtection="1"/>
    <xf numFmtId="165" fontId="2" fillId="3" borderId="0" xfId="0" applyNumberFormat="1" applyFont="1" applyFill="1" applyAlignment="1" applyProtection="1"/>
    <xf numFmtId="0" fontId="3" fillId="0" borderId="0" xfId="0" applyFont="1" applyBorder="1" applyAlignment="1" applyProtection="1">
      <alignment horizontal="right"/>
    </xf>
    <xf numFmtId="166" fontId="3" fillId="0" borderId="0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 vertical="center"/>
    </xf>
    <xf numFmtId="165" fontId="3" fillId="0" borderId="0" xfId="0" applyNumberFormat="1" applyFont="1" applyBorder="1" applyAlignment="1" applyProtection="1">
      <alignment horizontal="right" vertical="center" wrapText="1"/>
    </xf>
    <xf numFmtId="165" fontId="3" fillId="0" borderId="0" xfId="0" applyNumberFormat="1" applyFont="1" applyBorder="1" applyAlignment="1" applyProtection="1">
      <alignment horizontal="right" vertical="center"/>
    </xf>
    <xf numFmtId="165" fontId="2" fillId="3" borderId="0" xfId="0" applyNumberFormat="1" applyFont="1" applyFill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right" vertical="center" wrapText="1"/>
    </xf>
    <xf numFmtId="49" fontId="3" fillId="0" borderId="0" xfId="0" applyNumberFormat="1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4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166" fontId="5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6" fontId="3" fillId="0" borderId="0" xfId="0" applyNumberFormat="1" applyFont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 textRotation="90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vertical="top" wrapText="1"/>
    </xf>
    <xf numFmtId="49" fontId="6" fillId="0" borderId="1" xfId="0" applyNumberFormat="1" applyFont="1" applyBorder="1" applyAlignment="1" applyProtection="1">
      <alignment horizontal="center" vertical="top" wrapText="1"/>
    </xf>
    <xf numFmtId="1" fontId="6" fillId="0" borderId="1" xfId="0" applyNumberFormat="1" applyFont="1" applyBorder="1" applyAlignment="1" applyProtection="1">
      <alignment horizontal="center" vertical="top" wrapText="1"/>
    </xf>
    <xf numFmtId="0" fontId="6" fillId="4" borderId="1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166" fontId="6" fillId="0" borderId="1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5" fillId="0" borderId="1" xfId="0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wrapText="1"/>
    </xf>
    <xf numFmtId="164" fontId="4" fillId="0" borderId="1" xfId="0" applyNumberFormat="1" applyFont="1" applyBorder="1" applyAlignment="1" applyProtection="1">
      <alignment horizontal="left" wrapText="1"/>
    </xf>
    <xf numFmtId="165" fontId="4" fillId="0" borderId="1" xfId="0" applyNumberFormat="1" applyFont="1" applyBorder="1" applyAlignment="1" applyProtection="1">
      <alignment horizontal="center" wrapText="1"/>
    </xf>
    <xf numFmtId="168" fontId="5" fillId="0" borderId="1" xfId="0" applyNumberFormat="1" applyFont="1" applyBorder="1" applyAlignment="1" applyProtection="1">
      <alignment horizontal="center" wrapText="1"/>
    </xf>
    <xf numFmtId="169" fontId="5" fillId="4" borderId="1" xfId="0" applyNumberFormat="1" applyFont="1" applyFill="1" applyBorder="1" applyAlignment="1" applyProtection="1">
      <alignment horizontal="center" wrapText="1"/>
    </xf>
    <xf numFmtId="167" fontId="5" fillId="2" borderId="1" xfId="0" applyNumberFormat="1" applyFont="1" applyFill="1" applyBorder="1" applyAlignment="1" applyProtection="1">
      <alignment horizontal="center" wrapText="1"/>
    </xf>
    <xf numFmtId="169" fontId="5" fillId="0" borderId="1" xfId="0" applyNumberFormat="1" applyFont="1" applyBorder="1" applyAlignment="1" applyProtection="1">
      <alignment horizontal="center" wrapText="1"/>
    </xf>
    <xf numFmtId="168" fontId="6" fillId="0" borderId="1" xfId="0" applyNumberFormat="1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wrapText="1"/>
    </xf>
    <xf numFmtId="49" fontId="1" fillId="0" borderId="1" xfId="0" applyNumberFormat="1" applyFont="1" applyBorder="1" applyAlignment="1" applyProtection="1">
      <alignment horizontal="center" wrapText="1"/>
    </xf>
    <xf numFmtId="164" fontId="1" fillId="0" borderId="1" xfId="0" applyNumberFormat="1" applyFont="1" applyBorder="1" applyAlignment="1" applyProtection="1">
      <alignment horizontal="left" wrapText="1"/>
    </xf>
    <xf numFmtId="165" fontId="5" fillId="0" borderId="1" xfId="0" applyNumberFormat="1" applyFont="1" applyBorder="1" applyAlignment="1" applyProtection="1">
      <alignment horizontal="center" wrapText="1"/>
    </xf>
    <xf numFmtId="167" fontId="1" fillId="0" borderId="1" xfId="0" applyNumberFormat="1" applyFont="1" applyBorder="1" applyAlignment="1" applyProtection="1">
      <alignment horizontal="center" wrapText="1"/>
    </xf>
    <xf numFmtId="168" fontId="1" fillId="0" borderId="1" xfId="0" applyNumberFormat="1" applyFont="1" applyBorder="1" applyAlignment="1" applyProtection="1">
      <alignment horizontal="center" wrapText="1"/>
    </xf>
    <xf numFmtId="168" fontId="1" fillId="4" borderId="1" xfId="0" applyNumberFormat="1" applyFont="1" applyFill="1" applyBorder="1" applyAlignment="1" applyProtection="1">
      <alignment horizontal="center" wrapText="1"/>
    </xf>
    <xf numFmtId="167" fontId="1" fillId="2" borderId="1" xfId="0" applyNumberFormat="1" applyFont="1" applyFill="1" applyBorder="1" applyAlignment="1" applyProtection="1">
      <alignment horizontal="center" wrapText="1"/>
    </xf>
    <xf numFmtId="167" fontId="6" fillId="2" borderId="1" xfId="0" applyNumberFormat="1" applyFont="1" applyFill="1" applyBorder="1" applyAlignment="1" applyProtection="1">
      <alignment horizontal="center" wrapText="1"/>
    </xf>
    <xf numFmtId="0" fontId="6" fillId="0" borderId="0" xfId="0" applyFont="1" applyAlignment="1" applyProtection="1"/>
    <xf numFmtId="0" fontId="10" fillId="0" borderId="0" xfId="0" applyFont="1" applyAlignment="1" applyProtection="1"/>
    <xf numFmtId="0" fontId="1" fillId="0" borderId="1" xfId="0" applyFont="1" applyBorder="1" applyAlignment="1" applyProtection="1">
      <alignment vertical="center" wrapText="1"/>
    </xf>
    <xf numFmtId="49" fontId="1" fillId="0" borderId="1" xfId="0" applyNumberFormat="1" applyFont="1" applyBorder="1" applyAlignment="1" applyProtection="1">
      <alignment horizontal="left" wrapText="1"/>
    </xf>
    <xf numFmtId="169" fontId="1" fillId="0" borderId="1" xfId="0" applyNumberFormat="1" applyFont="1" applyBorder="1" applyAlignment="1" applyProtection="1">
      <alignment horizontal="center" wrapText="1"/>
    </xf>
    <xf numFmtId="169" fontId="1" fillId="2" borderId="1" xfId="0" applyNumberFormat="1" applyFont="1" applyFill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left" wrapText="1"/>
    </xf>
    <xf numFmtId="165" fontId="3" fillId="0" borderId="1" xfId="0" applyNumberFormat="1" applyFont="1" applyBorder="1" applyAlignment="1" applyProtection="1">
      <alignment horizontal="center" wrapText="1"/>
    </xf>
    <xf numFmtId="169" fontId="3" fillId="0" borderId="1" xfId="0" applyNumberFormat="1" applyFont="1" applyBorder="1" applyAlignment="1" applyProtection="1">
      <alignment horizontal="center" wrapText="1"/>
    </xf>
    <xf numFmtId="168" fontId="3" fillId="0" borderId="1" xfId="0" applyNumberFormat="1" applyFont="1" applyBorder="1" applyAlignment="1" applyProtection="1">
      <alignment horizontal="center" wrapText="1"/>
    </xf>
    <xf numFmtId="168" fontId="3" fillId="4" borderId="1" xfId="0" applyNumberFormat="1" applyFont="1" applyFill="1" applyBorder="1" applyAlignment="1" applyProtection="1">
      <alignment horizontal="center" wrapText="1"/>
    </xf>
    <xf numFmtId="169" fontId="3" fillId="2" borderId="1" xfId="0" applyNumberFormat="1" applyFont="1" applyFill="1" applyBorder="1" applyAlignment="1" applyProtection="1">
      <alignment horizontal="center" wrapText="1"/>
    </xf>
    <xf numFmtId="167" fontId="3" fillId="2" borderId="1" xfId="0" applyNumberFormat="1" applyFont="1" applyFill="1" applyBorder="1" applyAlignment="1" applyProtection="1">
      <alignment horizontal="center" wrapText="1"/>
    </xf>
    <xf numFmtId="0" fontId="11" fillId="0" borderId="0" xfId="0" applyFont="1" applyAlignment="1" applyProtection="1"/>
    <xf numFmtId="2" fontId="3" fillId="0" borderId="1" xfId="0" applyNumberFormat="1" applyFont="1" applyBorder="1" applyAlignment="1" applyProtection="1">
      <alignment horizontal="left" vertical="center" wrapText="1"/>
    </xf>
    <xf numFmtId="168" fontId="3" fillId="2" borderId="1" xfId="0" applyNumberFormat="1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49" fontId="3" fillId="3" borderId="1" xfId="0" applyNumberFormat="1" applyFont="1" applyFill="1" applyBorder="1" applyAlignment="1" applyProtection="1">
      <alignment horizontal="left" wrapText="1"/>
    </xf>
    <xf numFmtId="0" fontId="0" fillId="0" borderId="0" xfId="0" applyFont="1" applyAlignment="1" applyProtection="1"/>
    <xf numFmtId="0" fontId="3" fillId="0" borderId="1" xfId="0" applyFont="1" applyBorder="1" applyAlignment="1" applyProtection="1"/>
    <xf numFmtId="0" fontId="3" fillId="0" borderId="1" xfId="0" applyFont="1" applyBorder="1" applyAlignment="1" applyProtection="1">
      <alignment wrapText="1"/>
    </xf>
    <xf numFmtId="0" fontId="12" fillId="0" borderId="0" xfId="0" applyFont="1" applyAlignment="1" applyProtection="1"/>
    <xf numFmtId="0" fontId="13" fillId="0" borderId="0" xfId="0" applyFont="1" applyAlignment="1" applyProtection="1"/>
    <xf numFmtId="0" fontId="14" fillId="0" borderId="0" xfId="0" applyFont="1" applyAlignment="1" applyProtection="1"/>
    <xf numFmtId="0" fontId="15" fillId="0" borderId="0" xfId="0" applyFont="1" applyAlignment="1" applyProtection="1"/>
    <xf numFmtId="164" fontId="3" fillId="0" borderId="1" xfId="0" applyNumberFormat="1" applyFont="1" applyBorder="1" applyAlignment="1" applyProtection="1">
      <alignment horizontal="left" wrapText="1"/>
    </xf>
    <xf numFmtId="168" fontId="3" fillId="0" borderId="1" xfId="0" applyNumberFormat="1" applyFont="1" applyBorder="1" applyAlignment="1" applyProtection="1">
      <alignment horizontal="center"/>
    </xf>
    <xf numFmtId="168" fontId="3" fillId="4" borderId="1" xfId="0" applyNumberFormat="1" applyFont="1" applyFill="1" applyBorder="1" applyAlignment="1" applyProtection="1">
      <alignment horizontal="center"/>
    </xf>
    <xf numFmtId="168" fontId="3" fillId="2" borderId="1" xfId="0" applyNumberFormat="1" applyFont="1" applyFill="1" applyBorder="1" applyAlignment="1" applyProtection="1">
      <alignment horizontal="center"/>
    </xf>
    <xf numFmtId="167" fontId="3" fillId="2" borderId="1" xfId="0" applyNumberFormat="1" applyFont="1" applyFill="1" applyBorder="1" applyAlignment="1" applyProtection="1">
      <alignment horizontal="center"/>
    </xf>
    <xf numFmtId="0" fontId="16" fillId="0" borderId="0" xfId="0" applyFont="1" applyAlignment="1" applyProtection="1"/>
    <xf numFmtId="0" fontId="3" fillId="3" borderId="1" xfId="0" applyFont="1" applyFill="1" applyBorder="1" applyAlignment="1" applyProtection="1">
      <alignment horizontal="left" vertical="center" wrapText="1"/>
    </xf>
    <xf numFmtId="49" fontId="3" fillId="3" borderId="1" xfId="0" applyNumberFormat="1" applyFont="1" applyFill="1" applyBorder="1" applyAlignment="1" applyProtection="1">
      <alignment horizontal="center" wrapText="1"/>
    </xf>
    <xf numFmtId="10" fontId="3" fillId="0" borderId="0" xfId="0" applyNumberFormat="1" applyFont="1" applyAlignment="1" applyProtection="1"/>
    <xf numFmtId="49" fontId="1" fillId="0" borderId="1" xfId="0" applyNumberFormat="1" applyFont="1" applyBorder="1" applyAlignment="1" applyProtection="1">
      <alignment horizontal="left" vertical="center" wrapText="1"/>
    </xf>
    <xf numFmtId="49" fontId="1" fillId="3" borderId="1" xfId="0" applyNumberFormat="1" applyFont="1" applyFill="1" applyBorder="1" applyAlignment="1" applyProtection="1">
      <alignment horizontal="center" wrapText="1"/>
    </xf>
    <xf numFmtId="49" fontId="1" fillId="3" borderId="1" xfId="0" applyNumberFormat="1" applyFont="1" applyFill="1" applyBorder="1" applyAlignment="1" applyProtection="1">
      <alignment horizontal="left" wrapText="1"/>
    </xf>
    <xf numFmtId="168" fontId="1" fillId="2" borderId="1" xfId="0" applyNumberFormat="1" applyFont="1" applyFill="1" applyBorder="1" applyAlignment="1" applyProtection="1">
      <alignment horizontal="center" wrapText="1"/>
    </xf>
    <xf numFmtId="0" fontId="1" fillId="0" borderId="0" xfId="0" applyFont="1" applyAlignment="1" applyProtection="1"/>
    <xf numFmtId="0" fontId="17" fillId="0" borderId="0" xfId="0" applyFont="1" applyAlignment="1" applyProtection="1"/>
    <xf numFmtId="49" fontId="3" fillId="0" borderId="1" xfId="0" applyNumberFormat="1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/>
    <xf numFmtId="165" fontId="1" fillId="0" borderId="1" xfId="0" applyNumberFormat="1" applyFont="1" applyBorder="1" applyAlignment="1" applyProtection="1">
      <alignment horizontal="center" wrapText="1"/>
    </xf>
    <xf numFmtId="0" fontId="18" fillId="0" borderId="0" xfId="0" applyFont="1" applyAlignment="1" applyProtection="1"/>
    <xf numFmtId="2" fontId="3" fillId="2" borderId="1" xfId="0" applyNumberFormat="1" applyFont="1" applyFill="1" applyBorder="1" applyAlignment="1" applyProtection="1">
      <alignment horizontal="center" wrapText="1"/>
    </xf>
    <xf numFmtId="0" fontId="2" fillId="4" borderId="0" xfId="0" applyFont="1" applyFill="1" applyAlignment="1" applyProtection="1"/>
    <xf numFmtId="0" fontId="15" fillId="4" borderId="0" xfId="0" applyFont="1" applyFill="1" applyAlignment="1" applyProtection="1"/>
    <xf numFmtId="0" fontId="11" fillId="0" borderId="0" xfId="0" applyFont="1" applyAlignment="1" applyProtection="1">
      <alignment wrapText="1"/>
    </xf>
    <xf numFmtId="0" fontId="2" fillId="3" borderId="0" xfId="0" applyFont="1" applyFill="1" applyAlignment="1" applyProtection="1">
      <alignment wrapText="1"/>
    </xf>
    <xf numFmtId="0" fontId="17" fillId="4" borderId="0" xfId="0" applyFont="1" applyFill="1" applyAlignment="1" applyProtection="1"/>
    <xf numFmtId="167" fontId="3" fillId="0" borderId="1" xfId="0" applyNumberFormat="1" applyFont="1" applyBorder="1" applyAlignment="1" applyProtection="1">
      <alignment horizontal="center" wrapText="1"/>
    </xf>
    <xf numFmtId="167" fontId="3" fillId="4" borderId="1" xfId="0" applyNumberFormat="1" applyFont="1" applyFill="1" applyBorder="1" applyAlignment="1" applyProtection="1">
      <alignment horizontal="center" wrapText="1"/>
    </xf>
    <xf numFmtId="2" fontId="3" fillId="0" borderId="1" xfId="0" applyNumberFormat="1" applyFont="1" applyBorder="1" applyAlignment="1" applyProtection="1">
      <alignment horizontal="center" wrapText="1"/>
    </xf>
    <xf numFmtId="49" fontId="2" fillId="0" borderId="0" xfId="0" applyNumberFormat="1" applyFont="1" applyAlignment="1" applyProtection="1"/>
    <xf numFmtId="168" fontId="4" fillId="0" borderId="1" xfId="0" applyNumberFormat="1" applyFont="1" applyBorder="1" applyAlignment="1" applyProtection="1">
      <alignment horizontal="center" wrapText="1"/>
    </xf>
    <xf numFmtId="168" fontId="4" fillId="4" borderId="1" xfId="0" applyNumberFormat="1" applyFont="1" applyFill="1" applyBorder="1" applyAlignment="1" applyProtection="1">
      <alignment horizontal="center" wrapText="1"/>
    </xf>
    <xf numFmtId="168" fontId="4" fillId="2" borderId="1" xfId="0" applyNumberFormat="1" applyFont="1" applyFill="1" applyBorder="1" applyAlignment="1" applyProtection="1">
      <alignment horizontal="center" wrapText="1"/>
    </xf>
    <xf numFmtId="167" fontId="4" fillId="2" borderId="1" xfId="0" applyNumberFormat="1" applyFont="1" applyFill="1" applyBorder="1" applyAlignment="1" applyProtection="1">
      <alignment horizontal="center" wrapText="1"/>
    </xf>
    <xf numFmtId="2" fontId="3" fillId="0" borderId="0" xfId="0" applyNumberFormat="1" applyFont="1" applyAlignment="1" applyProtection="1">
      <alignment horizontal="left" vertical="center" wrapText="1"/>
    </xf>
    <xf numFmtId="170" fontId="3" fillId="3" borderId="1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center" wrapText="1"/>
    </xf>
    <xf numFmtId="4" fontId="1" fillId="4" borderId="1" xfId="0" applyNumberFormat="1" applyFont="1" applyFill="1" applyBorder="1" applyAlignment="1" applyProtection="1">
      <alignment horizontal="center" wrapText="1"/>
    </xf>
    <xf numFmtId="4" fontId="1" fillId="2" borderId="1" xfId="0" applyNumberFormat="1" applyFont="1" applyFill="1" applyBorder="1" applyAlignment="1" applyProtection="1">
      <alignment horizontal="center" wrapText="1"/>
    </xf>
    <xf numFmtId="0" fontId="3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top" wrapText="1"/>
    </xf>
    <xf numFmtId="167" fontId="1" fillId="4" borderId="1" xfId="0" applyNumberFormat="1" applyFont="1" applyFill="1" applyBorder="1" applyAlignment="1" applyProtection="1">
      <alignment horizontal="center" wrapText="1"/>
    </xf>
    <xf numFmtId="0" fontId="1" fillId="0" borderId="1" xfId="0" applyFont="1" applyBorder="1" applyAlignment="1" applyProtection="1">
      <alignment vertical="top"/>
    </xf>
    <xf numFmtId="0" fontId="3" fillId="0" borderId="1" xfId="0" applyFont="1" applyBorder="1" applyAlignment="1" applyProtection="1">
      <alignment vertical="top"/>
    </xf>
    <xf numFmtId="0" fontId="3" fillId="0" borderId="1" xfId="0" applyFont="1" applyBorder="1" applyAlignment="1" applyProtection="1">
      <alignment vertical="top" wrapText="1"/>
    </xf>
    <xf numFmtId="2" fontId="3" fillId="0" borderId="1" xfId="0" applyNumberFormat="1" applyFont="1" applyBorder="1" applyAlignment="1" applyProtection="1">
      <alignment horizontal="left" vertical="top" wrapText="1"/>
    </xf>
    <xf numFmtId="2" fontId="1" fillId="0" borderId="1" xfId="0" applyNumberFormat="1" applyFont="1" applyBorder="1" applyAlignment="1" applyProtection="1">
      <alignment horizontal="left" vertical="top" wrapText="1"/>
    </xf>
    <xf numFmtId="168" fontId="5" fillId="4" borderId="1" xfId="0" applyNumberFormat="1" applyFont="1" applyFill="1" applyBorder="1" applyAlignment="1" applyProtection="1">
      <alignment horizontal="center" wrapText="1"/>
    </xf>
    <xf numFmtId="168" fontId="5" fillId="2" borderId="1" xfId="0" applyNumberFormat="1" applyFont="1" applyFill="1" applyBorder="1" applyAlignment="1" applyProtection="1">
      <alignment horizontal="center" wrapText="1"/>
    </xf>
    <xf numFmtId="0" fontId="6" fillId="0" borderId="0" xfId="0" applyFont="1" applyAlignment="1" applyProtection="1">
      <alignment wrapText="1"/>
    </xf>
    <xf numFmtId="0" fontId="19" fillId="0" borderId="1" xfId="0" applyFont="1" applyBorder="1" applyAlignment="1" applyProtection="1">
      <alignment horizontal="left" vertical="center" wrapText="1"/>
    </xf>
    <xf numFmtId="11" fontId="15" fillId="0" borderId="1" xfId="0" applyNumberFormat="1" applyFont="1" applyBorder="1" applyAlignment="1" applyProtection="1">
      <alignment horizontal="left" vertical="center" wrapText="1"/>
    </xf>
    <xf numFmtId="49" fontId="15" fillId="3" borderId="1" xfId="0" applyNumberFormat="1" applyFont="1" applyFill="1" applyBorder="1" applyAlignment="1" applyProtection="1">
      <alignment horizontal="center" wrapText="1"/>
    </xf>
    <xf numFmtId="49" fontId="15" fillId="3" borderId="1" xfId="0" applyNumberFormat="1" applyFont="1" applyFill="1" applyBorder="1" applyAlignment="1" applyProtection="1">
      <alignment horizontal="left" wrapText="1"/>
    </xf>
    <xf numFmtId="168" fontId="15" fillId="0" borderId="1" xfId="0" applyNumberFormat="1" applyFont="1" applyBorder="1" applyAlignment="1" applyProtection="1">
      <alignment horizontal="center" wrapText="1"/>
    </xf>
    <xf numFmtId="168" fontId="20" fillId="0" borderId="1" xfId="0" applyNumberFormat="1" applyFont="1" applyBorder="1" applyAlignment="1" applyProtection="1">
      <alignment horizontal="center" wrapText="1"/>
    </xf>
    <xf numFmtId="168" fontId="20" fillId="4" borderId="1" xfId="0" applyNumberFormat="1" applyFont="1" applyFill="1" applyBorder="1" applyAlignment="1" applyProtection="1">
      <alignment horizontal="center" wrapText="1"/>
    </xf>
    <xf numFmtId="168" fontId="20" fillId="2" borderId="1" xfId="0" applyNumberFormat="1" applyFont="1" applyFill="1" applyBorder="1" applyAlignment="1" applyProtection="1">
      <alignment horizontal="center" wrapText="1"/>
    </xf>
    <xf numFmtId="168" fontId="18" fillId="0" borderId="1" xfId="0" applyNumberFormat="1" applyFont="1" applyBorder="1" applyAlignment="1" applyProtection="1">
      <alignment horizontal="center" wrapText="1"/>
    </xf>
    <xf numFmtId="167" fontId="18" fillId="2" borderId="1" xfId="0" applyNumberFormat="1" applyFont="1" applyFill="1" applyBorder="1" applyAlignment="1" applyProtection="1">
      <alignment horizontal="center" wrapText="1"/>
    </xf>
    <xf numFmtId="167" fontId="15" fillId="2" borderId="1" xfId="0" applyNumberFormat="1" applyFont="1" applyFill="1" applyBorder="1" applyAlignment="1" applyProtection="1">
      <alignment horizontal="center" wrapText="1"/>
    </xf>
    <xf numFmtId="0" fontId="21" fillId="0" borderId="0" xfId="0" applyFont="1" applyAlignment="1" applyProtection="1"/>
    <xf numFmtId="2" fontId="1" fillId="0" borderId="1" xfId="0" applyNumberFormat="1" applyFont="1" applyBorder="1" applyAlignment="1" applyProtection="1">
      <alignment horizontal="left" vertical="center" wrapText="1"/>
    </xf>
    <xf numFmtId="2" fontId="1" fillId="0" borderId="1" xfId="0" applyNumberFormat="1" applyFont="1" applyBorder="1" applyAlignment="1" applyProtection="1">
      <alignment horizontal="center" wrapText="1"/>
    </xf>
    <xf numFmtId="2" fontId="1" fillId="2" borderId="1" xfId="0" applyNumberFormat="1" applyFont="1" applyFill="1" applyBorder="1" applyAlignment="1" applyProtection="1">
      <alignment horizontal="center" wrapText="1"/>
    </xf>
    <xf numFmtId="49" fontId="15" fillId="0" borderId="1" xfId="0" applyNumberFormat="1" applyFont="1" applyBorder="1" applyAlignment="1" applyProtection="1">
      <alignment horizontal="center" wrapText="1"/>
    </xf>
    <xf numFmtId="49" fontId="15" fillId="0" borderId="1" xfId="0" applyNumberFormat="1" applyFont="1" applyBorder="1" applyAlignment="1" applyProtection="1">
      <alignment horizontal="left" wrapText="1"/>
    </xf>
    <xf numFmtId="2" fontId="15" fillId="0" borderId="1" xfId="0" applyNumberFormat="1" applyFont="1" applyBorder="1" applyAlignment="1" applyProtection="1">
      <alignment horizontal="center" wrapText="1"/>
    </xf>
    <xf numFmtId="168" fontId="15" fillId="4" borderId="1" xfId="0" applyNumberFormat="1" applyFont="1" applyFill="1" applyBorder="1" applyAlignment="1" applyProtection="1">
      <alignment horizontal="center" wrapText="1"/>
    </xf>
    <xf numFmtId="11" fontId="3" fillId="0" borderId="1" xfId="0" applyNumberFormat="1" applyFont="1" applyBorder="1" applyAlignment="1" applyProtection="1">
      <alignment horizontal="left" vertical="center" wrapText="1"/>
    </xf>
    <xf numFmtId="167" fontId="20" fillId="2" borderId="1" xfId="0" applyNumberFormat="1" applyFont="1" applyFill="1" applyBorder="1" applyAlignment="1" applyProtection="1">
      <alignment horizontal="center" wrapText="1"/>
    </xf>
    <xf numFmtId="0" fontId="1" fillId="3" borderId="1" xfId="0" applyFont="1" applyFill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center" wrapText="1"/>
    </xf>
    <xf numFmtId="49" fontId="19" fillId="0" borderId="2" xfId="0" applyNumberFormat="1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horizontal="left" wrapText="1"/>
    </xf>
    <xf numFmtId="0" fontId="15" fillId="3" borderId="1" xfId="0" applyFont="1" applyFill="1" applyBorder="1" applyAlignment="1" applyProtection="1">
      <alignment horizontal="left" vertical="center" wrapText="1"/>
    </xf>
    <xf numFmtId="49" fontId="15" fillId="0" borderId="2" xfId="0" applyNumberFormat="1" applyFont="1" applyBorder="1" applyAlignment="1" applyProtection="1">
      <alignment horizontal="center" wrapText="1"/>
    </xf>
    <xf numFmtId="49" fontId="22" fillId="0" borderId="2" xfId="0" applyNumberFormat="1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left" vertical="center" wrapText="1"/>
    </xf>
    <xf numFmtId="168" fontId="23" fillId="0" borderId="1" xfId="0" applyNumberFormat="1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</xf>
    <xf numFmtId="0" fontId="0" fillId="4" borderId="1" xfId="0" applyFont="1" applyFill="1" applyBorder="1" applyAlignment="1" applyProtection="1">
      <alignment horizontal="center"/>
    </xf>
    <xf numFmtId="167" fontId="0" fillId="2" borderId="1" xfId="0" applyNumberFormat="1" applyFont="1" applyFill="1" applyBorder="1" applyAlignment="1" applyProtection="1">
      <alignment horizontal="center"/>
    </xf>
    <xf numFmtId="0" fontId="15" fillId="0" borderId="1" xfId="0" applyFont="1" applyBorder="1" applyAlignment="1" applyProtection="1">
      <alignment horizontal="left" vertical="center" wrapText="1"/>
    </xf>
    <xf numFmtId="0" fontId="19" fillId="3" borderId="1" xfId="0" applyFont="1" applyFill="1" applyBorder="1" applyAlignment="1" applyProtection="1">
      <alignment horizontal="left" vertical="center" wrapText="1"/>
    </xf>
    <xf numFmtId="168" fontId="15" fillId="2" borderId="1" xfId="0" applyNumberFormat="1" applyFont="1" applyFill="1" applyBorder="1" applyAlignment="1" applyProtection="1">
      <alignment horizontal="center" wrapText="1"/>
    </xf>
    <xf numFmtId="168" fontId="2" fillId="0" borderId="0" xfId="0" applyNumberFormat="1" applyFont="1" applyAlignment="1" applyProtection="1">
      <alignment wrapText="1"/>
    </xf>
    <xf numFmtId="0" fontId="3" fillId="3" borderId="1" xfId="0" applyFont="1" applyFill="1" applyBorder="1" applyAlignment="1" applyProtection="1">
      <alignment vertical="center" wrapText="1"/>
    </xf>
    <xf numFmtId="170" fontId="3" fillId="0" borderId="1" xfId="0" applyNumberFormat="1" applyFont="1" applyBorder="1" applyAlignment="1" applyProtection="1">
      <alignment horizontal="left" vertical="center" wrapText="1"/>
    </xf>
    <xf numFmtId="165" fontId="24" fillId="0" borderId="1" xfId="0" applyNumberFormat="1" applyFont="1" applyBorder="1" applyAlignment="1" applyProtection="1">
      <alignment horizontal="center" wrapText="1"/>
    </xf>
    <xf numFmtId="168" fontId="2" fillId="0" borderId="0" xfId="0" applyNumberFormat="1" applyFont="1" applyAlignment="1" applyProtection="1"/>
    <xf numFmtId="168" fontId="3" fillId="0" borderId="0" xfId="0" applyNumberFormat="1" applyFont="1" applyAlignment="1" applyProtection="1"/>
    <xf numFmtId="0" fontId="3" fillId="0" borderId="1" xfId="0" applyFont="1" applyBorder="1" applyAlignment="1" applyProtection="1">
      <alignment vertical="center"/>
    </xf>
    <xf numFmtId="168" fontId="2" fillId="0" borderId="1" xfId="0" applyNumberFormat="1" applyFont="1" applyBorder="1" applyAlignment="1" applyProtection="1">
      <alignment horizontal="center" wrapText="1"/>
    </xf>
    <xf numFmtId="167" fontId="2" fillId="2" borderId="1" xfId="0" applyNumberFormat="1" applyFont="1" applyFill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left" vertical="center" wrapText="1"/>
    </xf>
    <xf numFmtId="0" fontId="25" fillId="0" borderId="1" xfId="0" applyFont="1" applyBorder="1" applyAlignment="1" applyProtection="1">
      <alignment horizontal="left" vertical="center" wrapText="1"/>
    </xf>
    <xf numFmtId="49" fontId="25" fillId="3" borderId="1" xfId="0" applyNumberFormat="1" applyFont="1" applyFill="1" applyBorder="1" applyAlignment="1" applyProtection="1">
      <alignment horizontal="center" wrapText="1"/>
    </xf>
    <xf numFmtId="0" fontId="26" fillId="0" borderId="0" xfId="0" applyFont="1" applyAlignment="1" applyProtection="1"/>
    <xf numFmtId="49" fontId="19" fillId="3" borderId="1" xfId="0" applyNumberFormat="1" applyFont="1" applyFill="1" applyBorder="1" applyAlignment="1" applyProtection="1">
      <alignment horizontal="center" wrapText="1"/>
    </xf>
    <xf numFmtId="0" fontId="27" fillId="0" borderId="0" xfId="0" applyFont="1" applyAlignment="1" applyProtection="1"/>
    <xf numFmtId="49" fontId="28" fillId="3" borderId="1" xfId="0" applyNumberFormat="1" applyFont="1" applyFill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right" vertical="center"/>
    </xf>
    <xf numFmtId="49" fontId="5" fillId="0" borderId="1" xfId="0" applyNumberFormat="1" applyFont="1" applyBorder="1" applyAlignment="1" applyProtection="1">
      <alignment horizontal="left" vertical="center"/>
    </xf>
    <xf numFmtId="49" fontId="5" fillId="3" borderId="1" xfId="0" applyNumberFormat="1" applyFont="1" applyFill="1" applyBorder="1" applyAlignment="1" applyProtection="1">
      <alignment horizontal="center" wrapText="1"/>
    </xf>
    <xf numFmtId="0" fontId="5" fillId="0" borderId="0" xfId="0" applyFont="1" applyAlignment="1" applyProtection="1"/>
    <xf numFmtId="0" fontId="29" fillId="0" borderId="0" xfId="0" applyFont="1" applyAlignment="1" applyProtection="1"/>
    <xf numFmtId="0" fontId="30" fillId="0" borderId="0" xfId="0" applyFont="1" applyAlignment="1" applyProtection="1"/>
    <xf numFmtId="0" fontId="31" fillId="0" borderId="0" xfId="0" applyFont="1" applyAlignment="1" applyProtection="1"/>
    <xf numFmtId="0" fontId="1" fillId="0" borderId="1" xfId="0" applyFont="1" applyBorder="1" applyAlignment="1" applyProtection="1">
      <alignment horizontal="right"/>
    </xf>
    <xf numFmtId="49" fontId="1" fillId="0" borderId="1" xfId="0" applyNumberFormat="1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right" vertical="center"/>
    </xf>
    <xf numFmtId="49" fontId="4" fillId="0" borderId="1" xfId="0" applyNumberFormat="1" applyFont="1" applyBorder="1" applyAlignment="1" applyProtection="1">
      <alignment horizontal="left" vertical="center"/>
    </xf>
    <xf numFmtId="49" fontId="4" fillId="3" borderId="1" xfId="0" applyNumberFormat="1" applyFont="1" applyFill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horizontal="left"/>
    </xf>
    <xf numFmtId="0" fontId="5" fillId="0" borderId="1" xfId="0" applyFont="1" applyBorder="1" applyAlignment="1" applyProtection="1"/>
    <xf numFmtId="0" fontId="5" fillId="0" borderId="1" xfId="0" applyFont="1" applyBorder="1" applyAlignment="1" applyProtection="1">
      <alignment horizontal="left"/>
    </xf>
    <xf numFmtId="168" fontId="5" fillId="0" borderId="1" xfId="0" applyNumberFormat="1" applyFont="1" applyBorder="1" applyAlignment="1" applyProtection="1">
      <alignment horizontal="center"/>
    </xf>
    <xf numFmtId="167" fontId="5" fillId="4" borderId="1" xfId="0" applyNumberFormat="1" applyFont="1" applyFill="1" applyBorder="1" applyAlignment="1" applyProtection="1">
      <alignment horizontal="center"/>
    </xf>
    <xf numFmtId="167" fontId="5" fillId="0" borderId="1" xfId="0" applyNumberFormat="1" applyFont="1" applyBorder="1" applyAlignment="1" applyProtection="1">
      <alignment horizontal="center"/>
    </xf>
    <xf numFmtId="169" fontId="5" fillId="0" borderId="1" xfId="0" applyNumberFormat="1" applyFont="1" applyBorder="1" applyAlignment="1" applyProtection="1">
      <alignment horizontal="center"/>
    </xf>
    <xf numFmtId="167" fontId="5" fillId="2" borderId="1" xfId="0" applyNumberFormat="1" applyFont="1" applyFill="1" applyBorder="1" applyAlignment="1" applyProtection="1">
      <alignment horizontal="center"/>
    </xf>
    <xf numFmtId="165" fontId="32" fillId="0" borderId="0" xfId="0" applyNumberFormat="1" applyFont="1" applyAlignment="1" applyProtection="1">
      <alignment horizontal="center"/>
    </xf>
    <xf numFmtId="0" fontId="33" fillId="0" borderId="0" xfId="0" applyFont="1" applyAlignment="1" applyProtection="1"/>
    <xf numFmtId="168" fontId="33" fillId="0" borderId="0" xfId="0" applyNumberFormat="1" applyFont="1" applyAlignment="1" applyProtection="1"/>
    <xf numFmtId="166" fontId="33" fillId="0" borderId="0" xfId="0" applyNumberFormat="1" applyFont="1" applyAlignment="1" applyProtection="1"/>
    <xf numFmtId="49" fontId="6" fillId="0" borderId="0" xfId="0" applyNumberFormat="1" applyFont="1" applyAlignment="1" applyProtection="1">
      <alignment horizontal="center"/>
    </xf>
    <xf numFmtId="164" fontId="6" fillId="0" borderId="0" xfId="0" applyNumberFormat="1" applyFont="1" applyAlignment="1" applyProtection="1">
      <alignment horizontal="center"/>
    </xf>
    <xf numFmtId="165" fontId="34" fillId="0" borderId="0" xfId="0" applyNumberFormat="1" applyFont="1" applyAlignment="1" applyProtection="1">
      <alignment horizontal="center"/>
    </xf>
    <xf numFmtId="168" fontId="35" fillId="0" borderId="0" xfId="0" applyNumberFormat="1" applyFont="1" applyAlignment="1" applyProtection="1"/>
    <xf numFmtId="0" fontId="35" fillId="0" borderId="0" xfId="0" applyFont="1" applyAlignment="1" applyProtection="1"/>
    <xf numFmtId="166" fontId="35" fillId="0" borderId="0" xfId="0" applyNumberFormat="1" applyFont="1" applyAlignment="1" applyProtection="1"/>
    <xf numFmtId="168" fontId="35" fillId="0" borderId="0" xfId="0" applyNumberFormat="1" applyFont="1" applyAlignment="1" applyProtection="1">
      <alignment wrapText="1"/>
    </xf>
    <xf numFmtId="0" fontId="35" fillId="0" borderId="0" xfId="0" applyFont="1" applyAlignment="1" applyProtection="1">
      <alignment wrapText="1"/>
    </xf>
    <xf numFmtId="166" fontId="35" fillId="0" borderId="0" xfId="0" applyNumberFormat="1" applyFont="1" applyAlignment="1" applyProtection="1">
      <alignment wrapText="1"/>
    </xf>
    <xf numFmtId="0" fontId="17" fillId="0" borderId="0" xfId="0" applyFont="1" applyAlignment="1" applyProtection="1">
      <alignment horizontal="center"/>
    </xf>
    <xf numFmtId="49" fontId="11" fillId="0" borderId="0" xfId="0" applyNumberFormat="1" applyFont="1" applyAlignment="1" applyProtection="1">
      <alignment horizontal="center"/>
    </xf>
    <xf numFmtId="164" fontId="11" fillId="0" borderId="0" xfId="0" applyNumberFormat="1" applyFont="1" applyAlignment="1" applyProtection="1">
      <alignment horizontal="center"/>
    </xf>
    <xf numFmtId="165" fontId="36" fillId="0" borderId="0" xfId="0" applyNumberFormat="1" applyFont="1" applyAlignment="1" applyProtection="1">
      <alignment horizontal="center"/>
    </xf>
    <xf numFmtId="0" fontId="37" fillId="0" borderId="0" xfId="0" applyFont="1" applyAlignment="1" applyProtection="1"/>
    <xf numFmtId="166" fontId="37" fillId="0" borderId="0" xfId="0" applyNumberFormat="1" applyFont="1" applyAlignment="1" applyProtection="1"/>
    <xf numFmtId="49" fontId="5" fillId="0" borderId="1" xfId="0" applyNumberFormat="1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D095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465A4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1189"/>
  <sheetViews>
    <sheetView tabSelected="1" topLeftCell="A180" zoomScaleNormal="100" workbookViewId="0">
      <selection activeCell="G1" sqref="A1:S189"/>
    </sheetView>
  </sheetViews>
  <sheetFormatPr defaultColWidth="12.5703125" defaultRowHeight="15" x14ac:dyDescent="0.25"/>
  <cols>
    <col min="1" max="1" width="7.28515625" style="10" customWidth="1"/>
    <col min="2" max="2" width="48.42578125" style="11" customWidth="1"/>
    <col min="3" max="4" width="5" style="12" customWidth="1"/>
    <col min="5" max="5" width="11.42578125" style="13" customWidth="1"/>
    <col min="6" max="6" width="6.42578125" style="14" customWidth="1"/>
    <col min="7" max="7" width="12" style="14" customWidth="1"/>
    <col min="8" max="8" width="10.140625" style="15" hidden="1" customWidth="1"/>
    <col min="9" max="9" width="12.28515625" style="15" hidden="1" customWidth="1"/>
    <col min="10" max="10" width="13" style="15" hidden="1" customWidth="1"/>
    <col min="11" max="11" width="7.140625" style="15" hidden="1" customWidth="1"/>
    <col min="12" max="12" width="7.140625" style="16" hidden="1" customWidth="1"/>
    <col min="13" max="13" width="8.28515625" style="16" hidden="1" customWidth="1"/>
    <col min="14" max="14" width="10.7109375" style="15" customWidth="1"/>
    <col min="15" max="15" width="8.28515625" style="15" hidden="1" customWidth="1"/>
    <col min="16" max="16" width="10.140625" style="15" hidden="1" customWidth="1"/>
    <col min="17" max="17" width="1.85546875" style="17" hidden="1" customWidth="1"/>
    <col min="18" max="18" width="11.7109375" style="15" customWidth="1"/>
    <col min="19" max="19" width="10.140625" style="15" hidden="1" customWidth="1"/>
    <col min="20" max="20" width="11.5703125" style="15" hidden="1" customWidth="1"/>
    <col min="21" max="21" width="6.85546875" style="11" customWidth="1"/>
    <col min="22" max="22" width="5.140625" style="11" customWidth="1"/>
    <col min="23" max="23" width="10" style="11" customWidth="1"/>
    <col min="24" max="224" width="8.85546875" style="11" customWidth="1"/>
  </cols>
  <sheetData>
    <row r="1" spans="1:238" x14ac:dyDescent="0.25">
      <c r="D1" s="18"/>
      <c r="E1" s="18"/>
      <c r="F1" s="18"/>
      <c r="G1" s="18"/>
      <c r="H1" s="19"/>
      <c r="I1" s="19"/>
      <c r="J1" s="19"/>
      <c r="K1" s="19"/>
      <c r="L1" s="20"/>
      <c r="M1" s="20"/>
      <c r="N1" s="9" t="s">
        <v>0</v>
      </c>
      <c r="O1" s="9"/>
      <c r="P1" s="9"/>
      <c r="Q1" s="9"/>
      <c r="R1" s="9"/>
      <c r="S1" s="9"/>
      <c r="T1" s="21"/>
      <c r="U1" s="19"/>
      <c r="V1" s="19"/>
      <c r="W1" s="19"/>
      <c r="X1" s="19"/>
      <c r="Y1" s="19"/>
      <c r="Z1" s="19"/>
      <c r="AA1" s="19"/>
      <c r="AB1" s="19"/>
    </row>
    <row r="2" spans="1:238" ht="26.45" customHeight="1" x14ac:dyDescent="0.2">
      <c r="D2" s="8" t="s">
        <v>1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22"/>
    </row>
    <row r="3" spans="1:238" x14ac:dyDescent="0.2">
      <c r="D3" s="18"/>
      <c r="E3" s="18"/>
      <c r="F3" s="18"/>
      <c r="G3" s="7" t="s">
        <v>246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23"/>
    </row>
    <row r="4" spans="1:238" x14ac:dyDescent="0.25">
      <c r="D4" s="18"/>
      <c r="E4" s="18"/>
      <c r="F4" s="18"/>
      <c r="G4" s="24"/>
      <c r="H4" s="19"/>
      <c r="I4" s="19"/>
      <c r="J4" s="19"/>
      <c r="K4" s="19"/>
      <c r="L4" s="20"/>
      <c r="M4" s="20"/>
      <c r="N4" s="25"/>
      <c r="O4" s="19"/>
      <c r="P4" s="19"/>
      <c r="Q4" s="19"/>
      <c r="R4" s="19"/>
      <c r="S4" s="19"/>
      <c r="T4" s="19"/>
    </row>
    <row r="5" spans="1:238" x14ac:dyDescent="0.25">
      <c r="D5" s="18"/>
      <c r="E5" s="18"/>
      <c r="F5" s="18"/>
      <c r="G5" s="18"/>
      <c r="H5" s="19"/>
      <c r="I5" s="19"/>
      <c r="J5" s="19"/>
      <c r="K5" s="19"/>
      <c r="L5" s="20"/>
      <c r="M5" s="20"/>
      <c r="N5" s="19"/>
      <c r="O5" s="19"/>
      <c r="P5" s="19"/>
      <c r="Q5" s="19"/>
      <c r="R5" s="19"/>
      <c r="S5" s="19"/>
      <c r="T5" s="19"/>
    </row>
    <row r="6" spans="1:238" x14ac:dyDescent="0.25">
      <c r="D6" s="18"/>
      <c r="E6" s="18"/>
      <c r="F6" s="18"/>
      <c r="G6" s="18"/>
      <c r="H6" s="6" t="s">
        <v>2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19"/>
    </row>
    <row r="7" spans="1:238" ht="25.35" customHeight="1" x14ac:dyDescent="0.2">
      <c r="C7" s="26"/>
      <c r="D7" s="5" t="s">
        <v>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27"/>
    </row>
    <row r="8" spans="1:238" ht="13.9" customHeight="1" x14ac:dyDescent="0.2">
      <c r="D8" s="28"/>
      <c r="E8" s="28"/>
      <c r="F8" s="28"/>
      <c r="G8" s="28"/>
      <c r="H8" s="4" t="s">
        <v>3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238" x14ac:dyDescent="0.25">
      <c r="Q9" s="15"/>
    </row>
    <row r="10" spans="1:238" ht="15.75" x14ac:dyDescent="0.25">
      <c r="B10" s="30"/>
      <c r="Q10" s="15"/>
    </row>
    <row r="11" spans="1:238" ht="26.85" customHeight="1" x14ac:dyDescent="0.2">
      <c r="A11" s="3" t="s">
        <v>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1"/>
    </row>
    <row r="12" spans="1:238" ht="15.75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2"/>
      <c r="M12" s="32"/>
      <c r="N12" s="31"/>
      <c r="O12" s="31"/>
      <c r="P12" s="31"/>
      <c r="Q12" s="31"/>
      <c r="R12" s="31"/>
      <c r="S12" s="31"/>
      <c r="T12" s="31"/>
    </row>
    <row r="13" spans="1:238" ht="15.75" x14ac:dyDescent="0.25">
      <c r="B13" s="33"/>
      <c r="H13" s="34"/>
      <c r="I13" s="34"/>
      <c r="J13" s="34"/>
      <c r="K13" s="34"/>
      <c r="L13" s="35"/>
      <c r="M13" s="35"/>
      <c r="N13" s="34"/>
      <c r="O13" s="34"/>
      <c r="P13" s="34"/>
      <c r="Q13" s="34"/>
      <c r="R13" s="34"/>
      <c r="S13" s="34" t="s">
        <v>5</v>
      </c>
      <c r="T13" s="34"/>
    </row>
    <row r="14" spans="1:238" ht="109.7" customHeight="1" x14ac:dyDescent="0.2">
      <c r="A14" s="36" t="s">
        <v>6</v>
      </c>
      <c r="B14" s="37" t="s">
        <v>7</v>
      </c>
      <c r="C14" s="37" t="s">
        <v>8</v>
      </c>
      <c r="D14" s="37" t="s">
        <v>9</v>
      </c>
      <c r="E14" s="37" t="s">
        <v>10</v>
      </c>
      <c r="F14" s="37" t="s">
        <v>11</v>
      </c>
      <c r="G14" s="37" t="s">
        <v>12</v>
      </c>
      <c r="H14" s="37" t="s">
        <v>13</v>
      </c>
      <c r="I14" s="38" t="s">
        <v>14</v>
      </c>
      <c r="J14" s="39" t="s">
        <v>15</v>
      </c>
      <c r="K14" s="40"/>
      <c r="L14" s="40"/>
      <c r="M14" s="40"/>
      <c r="N14" s="37" t="s">
        <v>16</v>
      </c>
      <c r="O14" s="40" t="s">
        <v>17</v>
      </c>
      <c r="P14" s="37" t="s">
        <v>18</v>
      </c>
      <c r="Q14" s="41" t="s">
        <v>15</v>
      </c>
      <c r="R14" s="42" t="s">
        <v>19</v>
      </c>
      <c r="S14" s="42" t="s">
        <v>20</v>
      </c>
      <c r="T14" s="41" t="s">
        <v>15</v>
      </c>
      <c r="U14" s="43"/>
      <c r="V14" s="43"/>
      <c r="W14" s="43"/>
    </row>
    <row r="15" spans="1:238" s="52" customFormat="1" ht="12.75" x14ac:dyDescent="0.2">
      <c r="A15" s="44">
        <v>1</v>
      </c>
      <c r="B15" s="45">
        <v>2</v>
      </c>
      <c r="C15" s="46">
        <v>3</v>
      </c>
      <c r="D15" s="46">
        <v>4</v>
      </c>
      <c r="E15" s="47">
        <v>5</v>
      </c>
      <c r="F15" s="45">
        <v>6</v>
      </c>
      <c r="G15" s="44">
        <v>7</v>
      </c>
      <c r="H15" s="44">
        <v>7</v>
      </c>
      <c r="I15" s="48"/>
      <c r="J15" s="49"/>
      <c r="K15" s="44"/>
      <c r="L15" s="50"/>
      <c r="M15" s="50"/>
      <c r="N15" s="44">
        <v>8</v>
      </c>
      <c r="O15" s="44"/>
      <c r="P15" s="44"/>
      <c r="Q15" s="49"/>
      <c r="R15" s="44">
        <v>9</v>
      </c>
      <c r="S15" s="44">
        <v>9</v>
      </c>
      <c r="T15" s="49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IC15" s="53"/>
      <c r="ID15" s="53"/>
    </row>
    <row r="16" spans="1:238" ht="47.25" x14ac:dyDescent="0.25">
      <c r="A16" s="2">
        <v>703</v>
      </c>
      <c r="B16" s="54" t="s">
        <v>21</v>
      </c>
      <c r="C16" s="55"/>
      <c r="D16" s="55"/>
      <c r="E16" s="56"/>
      <c r="F16" s="57"/>
      <c r="G16" s="242">
        <f t="shared" ref="G16:G23" si="0">SUM(H16:M16)</f>
        <v>37683.810590000001</v>
      </c>
      <c r="H16" s="58">
        <f t="shared" ref="H16:M16" si="1">H17+H60+H66+H79+H89+H136+H155+H172</f>
        <v>31409.800000000003</v>
      </c>
      <c r="I16" s="59">
        <f t="shared" si="1"/>
        <v>3703.1145900000001</v>
      </c>
      <c r="J16" s="60">
        <f t="shared" si="1"/>
        <v>2570.8959999999997</v>
      </c>
      <c r="K16" s="58">
        <f t="shared" si="1"/>
        <v>0</v>
      </c>
      <c r="L16" s="58">
        <f t="shared" si="1"/>
        <v>0</v>
      </c>
      <c r="M16" s="58">
        <f t="shared" si="1"/>
        <v>0</v>
      </c>
      <c r="N16" s="61">
        <f>P16+Q16</f>
        <v>27197.424999999999</v>
      </c>
      <c r="O16" s="62">
        <f t="shared" ref="O16:O23" si="2">N16-M16</f>
        <v>27197.424999999999</v>
      </c>
      <c r="P16" s="58">
        <f>P17+P60+P66+P79+P89+P136+P155+P172</f>
        <v>26756.6</v>
      </c>
      <c r="Q16" s="60">
        <f>Q17+Q60+Q66+Q79+Q89+Q136+Q155+Q172</f>
        <v>440.82499999999999</v>
      </c>
      <c r="R16" s="61">
        <f>S16+T16</f>
        <v>28661.224999999999</v>
      </c>
      <c r="S16" s="58">
        <f>S17+S60+S66+S79+S89+S136+S155+S172</f>
        <v>28220.399999999998</v>
      </c>
      <c r="T16" s="60">
        <f>T17+T60+T66+T79+T89+T136+T155+T172</f>
        <v>440.82499999999999</v>
      </c>
    </row>
    <row r="17" spans="1:238" ht="15.75" x14ac:dyDescent="0.25">
      <c r="A17" s="2"/>
      <c r="B17" s="63" t="s">
        <v>22</v>
      </c>
      <c r="C17" s="64" t="s">
        <v>23</v>
      </c>
      <c r="D17" s="64"/>
      <c r="E17" s="65"/>
      <c r="F17" s="66"/>
      <c r="G17" s="64">
        <f t="shared" si="0"/>
        <v>12706.40028</v>
      </c>
      <c r="H17" s="68">
        <f t="shared" ref="H17:N17" si="3">H18+H40+H44</f>
        <v>12175.199999999999</v>
      </c>
      <c r="I17" s="69">
        <f t="shared" si="3"/>
        <v>0.21428</v>
      </c>
      <c r="J17" s="70">
        <f t="shared" si="3"/>
        <v>530.98599999999999</v>
      </c>
      <c r="K17" s="68">
        <f t="shared" si="3"/>
        <v>0</v>
      </c>
      <c r="L17" s="68">
        <f t="shared" si="3"/>
        <v>0</v>
      </c>
      <c r="M17" s="68">
        <f t="shared" si="3"/>
        <v>0</v>
      </c>
      <c r="N17" s="68">
        <f t="shared" si="3"/>
        <v>12131.5</v>
      </c>
      <c r="O17" s="62">
        <f t="shared" si="2"/>
        <v>12131.5</v>
      </c>
      <c r="P17" s="68">
        <f>P18+P40+P44</f>
        <v>12131.5</v>
      </c>
      <c r="Q17" s="71"/>
      <c r="R17" s="68">
        <f>R18+R40+R44</f>
        <v>12164.099999999999</v>
      </c>
      <c r="S17" s="68">
        <f>S18+S40+S44</f>
        <v>12164.099999999999</v>
      </c>
      <c r="T17" s="70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3"/>
    </row>
    <row r="18" spans="1:238" ht="71.25" x14ac:dyDescent="0.2">
      <c r="A18" s="2"/>
      <c r="B18" s="74" t="s">
        <v>24</v>
      </c>
      <c r="C18" s="64" t="s">
        <v>23</v>
      </c>
      <c r="D18" s="64" t="s">
        <v>25</v>
      </c>
      <c r="E18" s="75"/>
      <c r="F18" s="64"/>
      <c r="G18" s="76">
        <f t="shared" si="0"/>
        <v>4549.8859999999995</v>
      </c>
      <c r="H18" s="68">
        <f t="shared" ref="H18:N18" si="4">H19+H26+H34</f>
        <v>4485.8999999999996</v>
      </c>
      <c r="I18" s="69">
        <f t="shared" si="4"/>
        <v>0</v>
      </c>
      <c r="J18" s="77">
        <f t="shared" si="4"/>
        <v>63.986000000000004</v>
      </c>
      <c r="K18" s="68">
        <f t="shared" si="4"/>
        <v>0</v>
      </c>
      <c r="L18" s="68">
        <f t="shared" si="4"/>
        <v>0</v>
      </c>
      <c r="M18" s="68">
        <f t="shared" si="4"/>
        <v>0</v>
      </c>
      <c r="N18" s="68">
        <f t="shared" si="4"/>
        <v>4564.0999999999995</v>
      </c>
      <c r="O18" s="62">
        <f t="shared" si="2"/>
        <v>4564.0999999999995</v>
      </c>
      <c r="P18" s="68">
        <f>P19+P26+P34</f>
        <v>4564.0999999999995</v>
      </c>
      <c r="Q18" s="71"/>
      <c r="R18" s="68">
        <f>R19+R26+R34</f>
        <v>4452.7</v>
      </c>
      <c r="S18" s="68">
        <f>S19+S26+S34</f>
        <v>4452.7</v>
      </c>
      <c r="T18" s="70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</row>
    <row r="19" spans="1:238" ht="60" x14ac:dyDescent="0.25">
      <c r="A19" s="2"/>
      <c r="B19" s="78" t="s">
        <v>26</v>
      </c>
      <c r="C19" s="79" t="s">
        <v>23</v>
      </c>
      <c r="D19" s="79" t="s">
        <v>25</v>
      </c>
      <c r="E19" s="80" t="s">
        <v>27</v>
      </c>
      <c r="F19" s="81"/>
      <c r="G19" s="82">
        <f t="shared" si="0"/>
        <v>439.58600000000001</v>
      </c>
      <c r="H19" s="83">
        <f>H20+H22</f>
        <v>416.5</v>
      </c>
      <c r="I19" s="84">
        <f>I20+I22</f>
        <v>0</v>
      </c>
      <c r="J19" s="85">
        <f>J20+J22+J24</f>
        <v>23.086000000000002</v>
      </c>
      <c r="K19" s="83">
        <f>K20+K22</f>
        <v>0</v>
      </c>
      <c r="L19" s="83">
        <f>L20+L22</f>
        <v>0</v>
      </c>
      <c r="M19" s="83">
        <f>M20+M22</f>
        <v>0</v>
      </c>
      <c r="N19" s="83">
        <f>N20+N22</f>
        <v>416.5</v>
      </c>
      <c r="O19" s="62">
        <f t="shared" si="2"/>
        <v>416.5</v>
      </c>
      <c r="P19" s="83">
        <f>P20+P22</f>
        <v>416.5</v>
      </c>
      <c r="Q19" s="71"/>
      <c r="R19" s="83">
        <f>R20+R22</f>
        <v>301.5</v>
      </c>
      <c r="S19" s="83">
        <f>S20+S22</f>
        <v>301.5</v>
      </c>
      <c r="T19" s="86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</row>
    <row r="20" spans="1:238" ht="45" x14ac:dyDescent="0.25">
      <c r="A20" s="2"/>
      <c r="B20" s="88" t="s">
        <v>28</v>
      </c>
      <c r="C20" s="79" t="s">
        <v>23</v>
      </c>
      <c r="D20" s="79" t="s">
        <v>25</v>
      </c>
      <c r="E20" s="80" t="s">
        <v>29</v>
      </c>
      <c r="F20" s="81"/>
      <c r="G20" s="83">
        <f t="shared" si="0"/>
        <v>415</v>
      </c>
      <c r="H20" s="83">
        <f t="shared" ref="H20:N20" si="5">H21</f>
        <v>415</v>
      </c>
      <c r="I20" s="84">
        <f t="shared" si="5"/>
        <v>0</v>
      </c>
      <c r="J20" s="89">
        <f t="shared" si="5"/>
        <v>0</v>
      </c>
      <c r="K20" s="83">
        <f t="shared" si="5"/>
        <v>0</v>
      </c>
      <c r="L20" s="83">
        <f t="shared" si="5"/>
        <v>0</v>
      </c>
      <c r="M20" s="83">
        <f t="shared" si="5"/>
        <v>0</v>
      </c>
      <c r="N20" s="83">
        <f t="shared" si="5"/>
        <v>415</v>
      </c>
      <c r="O20" s="62">
        <f t="shared" si="2"/>
        <v>415</v>
      </c>
      <c r="P20" s="83">
        <f>P21</f>
        <v>415</v>
      </c>
      <c r="Q20" s="71"/>
      <c r="R20" s="83">
        <f>R21</f>
        <v>300</v>
      </c>
      <c r="S20" s="83">
        <f>S21</f>
        <v>300</v>
      </c>
      <c r="T20" s="86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</row>
    <row r="21" spans="1:238" s="72" customFormat="1" ht="75" x14ac:dyDescent="0.25">
      <c r="A21" s="2"/>
      <c r="B21" s="88" t="s">
        <v>30</v>
      </c>
      <c r="C21" s="79" t="s">
        <v>23</v>
      </c>
      <c r="D21" s="79" t="s">
        <v>25</v>
      </c>
      <c r="E21" s="80" t="s">
        <v>31</v>
      </c>
      <c r="F21" s="81">
        <v>200</v>
      </c>
      <c r="G21" s="83">
        <f t="shared" si="0"/>
        <v>415</v>
      </c>
      <c r="H21" s="83">
        <v>415</v>
      </c>
      <c r="I21" s="84"/>
      <c r="J21" s="89"/>
      <c r="K21" s="83"/>
      <c r="L21" s="83"/>
      <c r="M21" s="83"/>
      <c r="N21" s="83">
        <v>415</v>
      </c>
      <c r="O21" s="62">
        <f t="shared" si="2"/>
        <v>415</v>
      </c>
      <c r="P21" s="83">
        <v>415</v>
      </c>
      <c r="Q21" s="71"/>
      <c r="R21" s="83">
        <v>300</v>
      </c>
      <c r="S21" s="83">
        <v>300</v>
      </c>
      <c r="T21" s="86"/>
      <c r="U21" s="90"/>
      <c r="V21" s="90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</row>
    <row r="22" spans="1:238" s="72" customFormat="1" ht="45" x14ac:dyDescent="0.25">
      <c r="A22" s="2"/>
      <c r="B22" s="88" t="s">
        <v>32</v>
      </c>
      <c r="C22" s="79" t="s">
        <v>23</v>
      </c>
      <c r="D22" s="79" t="s">
        <v>25</v>
      </c>
      <c r="E22" s="80" t="s">
        <v>33</v>
      </c>
      <c r="F22" s="81"/>
      <c r="G22" s="82">
        <f t="shared" si="0"/>
        <v>2.786</v>
      </c>
      <c r="H22" s="83">
        <f t="shared" ref="H22:N22" si="6">H23</f>
        <v>1.5</v>
      </c>
      <c r="I22" s="84">
        <f t="shared" si="6"/>
        <v>0</v>
      </c>
      <c r="J22" s="85">
        <f t="shared" si="6"/>
        <v>1.286</v>
      </c>
      <c r="K22" s="83">
        <f t="shared" si="6"/>
        <v>0</v>
      </c>
      <c r="L22" s="83">
        <f t="shared" si="6"/>
        <v>0</v>
      </c>
      <c r="M22" s="83">
        <f t="shared" si="6"/>
        <v>0</v>
      </c>
      <c r="N22" s="83">
        <f t="shared" si="6"/>
        <v>1.5</v>
      </c>
      <c r="O22" s="62">
        <f t="shared" si="2"/>
        <v>1.5</v>
      </c>
      <c r="P22" s="83">
        <f>P23</f>
        <v>1.5</v>
      </c>
      <c r="Q22" s="71"/>
      <c r="R22" s="83">
        <f>R23</f>
        <v>1.5</v>
      </c>
      <c r="S22" s="83">
        <f>S23</f>
        <v>1.5</v>
      </c>
      <c r="T22" s="86"/>
      <c r="U22" s="90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</row>
    <row r="23" spans="1:238" s="87" customFormat="1" ht="30" x14ac:dyDescent="0.25">
      <c r="A23" s="2"/>
      <c r="B23" s="88" t="s">
        <v>34</v>
      </c>
      <c r="C23" s="79" t="s">
        <v>23</v>
      </c>
      <c r="D23" s="79" t="s">
        <v>25</v>
      </c>
      <c r="E23" s="91" t="s">
        <v>35</v>
      </c>
      <c r="F23" s="81">
        <v>800</v>
      </c>
      <c r="G23" s="82">
        <f t="shared" si="0"/>
        <v>2.786</v>
      </c>
      <c r="H23" s="83">
        <v>1.5</v>
      </c>
      <c r="I23" s="84"/>
      <c r="J23" s="85">
        <v>1.286</v>
      </c>
      <c r="K23" s="83"/>
      <c r="L23" s="83"/>
      <c r="M23" s="83"/>
      <c r="N23" s="83">
        <v>1.5</v>
      </c>
      <c r="O23" s="62">
        <f t="shared" si="2"/>
        <v>1.5</v>
      </c>
      <c r="P23" s="83">
        <v>1.5</v>
      </c>
      <c r="Q23" s="71"/>
      <c r="R23" s="83">
        <v>1.5</v>
      </c>
      <c r="S23" s="83">
        <v>1.5</v>
      </c>
      <c r="T23" s="86"/>
      <c r="U23" s="11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</row>
    <row r="24" spans="1:238" s="87" customFormat="1" ht="60" x14ac:dyDescent="0.25">
      <c r="A24" s="2"/>
      <c r="B24" s="88" t="s">
        <v>36</v>
      </c>
      <c r="C24" s="79" t="s">
        <v>23</v>
      </c>
      <c r="D24" s="79" t="s">
        <v>25</v>
      </c>
      <c r="E24" s="80" t="s">
        <v>37</v>
      </c>
      <c r="F24" s="81"/>
      <c r="G24" s="83">
        <f>G25</f>
        <v>21.8</v>
      </c>
      <c r="H24" s="83"/>
      <c r="I24" s="84"/>
      <c r="J24" s="89">
        <f>J25</f>
        <v>21.8</v>
      </c>
      <c r="K24" s="83"/>
      <c r="L24" s="83"/>
      <c r="M24" s="83"/>
      <c r="N24" s="83">
        <f>N25</f>
        <v>0</v>
      </c>
      <c r="O24" s="62"/>
      <c r="P24" s="83">
        <f>P25</f>
        <v>0</v>
      </c>
      <c r="Q24" s="71"/>
      <c r="R24" s="83">
        <f>R25</f>
        <v>0</v>
      </c>
      <c r="S24" s="83">
        <f>S25</f>
        <v>0</v>
      </c>
      <c r="T24" s="86"/>
      <c r="U24" s="11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</row>
    <row r="25" spans="1:238" s="87" customFormat="1" ht="90" x14ac:dyDescent="0.25">
      <c r="A25" s="2"/>
      <c r="B25" s="88" t="s">
        <v>38</v>
      </c>
      <c r="C25" s="79" t="s">
        <v>23</v>
      </c>
      <c r="D25" s="79" t="s">
        <v>25</v>
      </c>
      <c r="E25" s="80" t="s">
        <v>39</v>
      </c>
      <c r="F25" s="81">
        <v>100</v>
      </c>
      <c r="G25" s="83">
        <f>SUM(H25:M25)</f>
        <v>21.8</v>
      </c>
      <c r="H25" s="83"/>
      <c r="I25" s="84"/>
      <c r="J25" s="89">
        <f>1.8+20</f>
        <v>21.8</v>
      </c>
      <c r="K25" s="83"/>
      <c r="L25" s="83"/>
      <c r="M25" s="83"/>
      <c r="N25" s="83">
        <v>0</v>
      </c>
      <c r="O25" s="62"/>
      <c r="P25" s="83">
        <v>0</v>
      </c>
      <c r="Q25" s="71"/>
      <c r="R25" s="83">
        <v>0</v>
      </c>
      <c r="S25" s="83">
        <v>0</v>
      </c>
      <c r="T25" s="86"/>
      <c r="U25" s="11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</row>
    <row r="26" spans="1:238" s="87" customFormat="1" ht="90" x14ac:dyDescent="0.25">
      <c r="A26" s="2"/>
      <c r="B26" s="88" t="s">
        <v>40</v>
      </c>
      <c r="C26" s="79" t="s">
        <v>23</v>
      </c>
      <c r="D26" s="79" t="s">
        <v>25</v>
      </c>
      <c r="E26" s="80" t="s">
        <v>41</v>
      </c>
      <c r="F26" s="81"/>
      <c r="G26" s="83">
        <f>SUM(H26:M26)</f>
        <v>196.1</v>
      </c>
      <c r="H26" s="83">
        <f t="shared" ref="H26:N26" si="7">H27+H30+H32</f>
        <v>155.19999999999999</v>
      </c>
      <c r="I26" s="84">
        <f t="shared" si="7"/>
        <v>0</v>
      </c>
      <c r="J26" s="89">
        <f t="shared" si="7"/>
        <v>40.900000000000006</v>
      </c>
      <c r="K26" s="83">
        <f t="shared" si="7"/>
        <v>0</v>
      </c>
      <c r="L26" s="83">
        <f t="shared" si="7"/>
        <v>0</v>
      </c>
      <c r="M26" s="83">
        <f t="shared" si="7"/>
        <v>0</v>
      </c>
      <c r="N26" s="83">
        <f t="shared" si="7"/>
        <v>233.4</v>
      </c>
      <c r="O26" s="62">
        <f t="shared" ref="O26:O53" si="8">N26-M26</f>
        <v>233.4</v>
      </c>
      <c r="P26" s="83">
        <f>P27+P30+P32</f>
        <v>233.4</v>
      </c>
      <c r="Q26" s="71"/>
      <c r="R26" s="83">
        <f>R27+R30+R32</f>
        <v>237</v>
      </c>
      <c r="S26" s="83">
        <f>S27+S30+S32</f>
        <v>237</v>
      </c>
      <c r="T26" s="86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</row>
    <row r="27" spans="1:238" s="87" customFormat="1" ht="30" x14ac:dyDescent="0.25">
      <c r="A27" s="2"/>
      <c r="B27" s="88" t="s">
        <v>42</v>
      </c>
      <c r="C27" s="79" t="s">
        <v>23</v>
      </c>
      <c r="D27" s="79" t="s">
        <v>25</v>
      </c>
      <c r="E27" s="80" t="s">
        <v>43</v>
      </c>
      <c r="F27" s="81"/>
      <c r="G27" s="83">
        <f>SUM(H27:M27)</f>
        <v>196.1</v>
      </c>
      <c r="H27" s="83">
        <f t="shared" ref="H27:N27" si="9">SUM(H28:H29)</f>
        <v>155.19999999999999</v>
      </c>
      <c r="I27" s="84">
        <f t="shared" si="9"/>
        <v>0</v>
      </c>
      <c r="J27" s="89">
        <f t="shared" si="9"/>
        <v>40.900000000000006</v>
      </c>
      <c r="K27" s="83">
        <f t="shared" si="9"/>
        <v>0</v>
      </c>
      <c r="L27" s="83">
        <f t="shared" si="9"/>
        <v>0</v>
      </c>
      <c r="M27" s="83">
        <f t="shared" si="9"/>
        <v>0</v>
      </c>
      <c r="N27" s="83">
        <f t="shared" si="9"/>
        <v>233.4</v>
      </c>
      <c r="O27" s="62">
        <f t="shared" si="8"/>
        <v>233.4</v>
      </c>
      <c r="P27" s="83">
        <f>SUM(P28:P29)</f>
        <v>233.4</v>
      </c>
      <c r="Q27" s="71"/>
      <c r="R27" s="83">
        <f>SUM(R28:R29)</f>
        <v>237</v>
      </c>
      <c r="S27" s="83">
        <f>SUM(S28:S29)</f>
        <v>237</v>
      </c>
      <c r="T27" s="86"/>
      <c r="U27" s="11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</row>
    <row r="28" spans="1:238" s="87" customFormat="1" ht="60" x14ac:dyDescent="0.25">
      <c r="A28" s="2"/>
      <c r="B28" s="88" t="s">
        <v>44</v>
      </c>
      <c r="C28" s="79" t="s">
        <v>23</v>
      </c>
      <c r="D28" s="79" t="s">
        <v>25</v>
      </c>
      <c r="E28" s="80" t="s">
        <v>45</v>
      </c>
      <c r="F28" s="81">
        <v>200</v>
      </c>
      <c r="G28" s="83">
        <f>SUM(H28:M28)</f>
        <v>196.1</v>
      </c>
      <c r="H28" s="83">
        <f>122+80-52+1.6+3.6</f>
        <v>155.19999999999999</v>
      </c>
      <c r="I28" s="84"/>
      <c r="J28" s="89">
        <f>9.3+31.6</f>
        <v>40.900000000000006</v>
      </c>
      <c r="K28" s="83"/>
      <c r="L28" s="83"/>
      <c r="M28" s="83"/>
      <c r="N28" s="83">
        <f>150+83.4</f>
        <v>233.4</v>
      </c>
      <c r="O28" s="62">
        <f t="shared" si="8"/>
        <v>233.4</v>
      </c>
      <c r="P28" s="83">
        <f>150+83.4</f>
        <v>233.4</v>
      </c>
      <c r="Q28" s="71"/>
      <c r="R28" s="83">
        <f>150+87</f>
        <v>237</v>
      </c>
      <c r="S28" s="83">
        <f>150+87</f>
        <v>237</v>
      </c>
      <c r="T28" s="86"/>
      <c r="U28" s="90"/>
      <c r="V28" s="90"/>
      <c r="W28" s="90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</row>
    <row r="29" spans="1:238" s="87" customFormat="1" ht="30" hidden="1" x14ac:dyDescent="0.25">
      <c r="A29" s="2"/>
      <c r="B29" s="88" t="s">
        <v>46</v>
      </c>
      <c r="C29" s="79" t="s">
        <v>23</v>
      </c>
      <c r="D29" s="79" t="s">
        <v>25</v>
      </c>
      <c r="E29" s="80" t="s">
        <v>45</v>
      </c>
      <c r="F29" s="81">
        <v>800</v>
      </c>
      <c r="G29" s="83"/>
      <c r="H29" s="83"/>
      <c r="I29" s="84"/>
      <c r="J29" s="89"/>
      <c r="K29" s="83"/>
      <c r="L29" s="83"/>
      <c r="M29" s="83"/>
      <c r="N29" s="83"/>
      <c r="O29" s="62">
        <f t="shared" si="8"/>
        <v>0</v>
      </c>
      <c r="P29" s="83"/>
      <c r="Q29" s="71"/>
      <c r="R29" s="83"/>
      <c r="S29" s="83"/>
      <c r="T29" s="86"/>
      <c r="U29" s="90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</row>
    <row r="30" spans="1:238" s="87" customFormat="1" ht="30" hidden="1" x14ac:dyDescent="0.25">
      <c r="A30" s="2"/>
      <c r="B30" s="88" t="s">
        <v>47</v>
      </c>
      <c r="C30" s="79" t="s">
        <v>23</v>
      </c>
      <c r="D30" s="79" t="s">
        <v>25</v>
      </c>
      <c r="E30" s="80" t="s">
        <v>48</v>
      </c>
      <c r="F30" s="81"/>
      <c r="G30" s="83">
        <f t="shared" ref="G30:N30" si="10">G31</f>
        <v>0</v>
      </c>
      <c r="H30" s="83">
        <f t="shared" si="10"/>
        <v>0</v>
      </c>
      <c r="I30" s="84">
        <f t="shared" si="10"/>
        <v>0</v>
      </c>
      <c r="J30" s="89">
        <f t="shared" si="10"/>
        <v>0</v>
      </c>
      <c r="K30" s="83">
        <f t="shared" si="10"/>
        <v>0</v>
      </c>
      <c r="L30" s="83">
        <f t="shared" si="10"/>
        <v>0</v>
      </c>
      <c r="M30" s="83">
        <f t="shared" si="10"/>
        <v>0</v>
      </c>
      <c r="N30" s="83">
        <f t="shared" si="10"/>
        <v>0</v>
      </c>
      <c r="O30" s="62">
        <f t="shared" si="8"/>
        <v>0</v>
      </c>
      <c r="P30" s="83">
        <f>P31</f>
        <v>0</v>
      </c>
      <c r="Q30" s="71"/>
      <c r="R30" s="83">
        <f>R31</f>
        <v>0</v>
      </c>
      <c r="S30" s="83">
        <f>S31</f>
        <v>0</v>
      </c>
      <c r="T30" s="86"/>
      <c r="U30" s="11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</row>
    <row r="31" spans="1:238" s="11" customFormat="1" ht="30" hidden="1" x14ac:dyDescent="0.25">
      <c r="A31" s="2"/>
      <c r="B31" s="88" t="s">
        <v>46</v>
      </c>
      <c r="C31" s="79" t="s">
        <v>23</v>
      </c>
      <c r="D31" s="79" t="s">
        <v>25</v>
      </c>
      <c r="E31" s="80" t="s">
        <v>49</v>
      </c>
      <c r="F31" s="81">
        <v>800</v>
      </c>
      <c r="G31" s="83"/>
      <c r="H31" s="83"/>
      <c r="I31" s="84"/>
      <c r="J31" s="89"/>
      <c r="K31" s="83"/>
      <c r="L31" s="83"/>
      <c r="M31" s="83"/>
      <c r="N31" s="83"/>
      <c r="O31" s="62">
        <f t="shared" si="8"/>
        <v>0</v>
      </c>
      <c r="P31" s="83"/>
      <c r="Q31" s="71"/>
      <c r="R31" s="83"/>
      <c r="S31" s="83"/>
      <c r="T31" s="86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</row>
    <row r="32" spans="1:238" s="87" customFormat="1" ht="30" hidden="1" x14ac:dyDescent="0.25">
      <c r="A32" s="2"/>
      <c r="B32" s="88" t="s">
        <v>50</v>
      </c>
      <c r="C32" s="79" t="s">
        <v>23</v>
      </c>
      <c r="D32" s="79" t="s">
        <v>25</v>
      </c>
      <c r="E32" s="80" t="s">
        <v>51</v>
      </c>
      <c r="F32" s="81"/>
      <c r="G32" s="83">
        <f t="shared" ref="G32:N32" si="11">G33</f>
        <v>0</v>
      </c>
      <c r="H32" s="83">
        <f t="shared" si="11"/>
        <v>0</v>
      </c>
      <c r="I32" s="84">
        <f t="shared" si="11"/>
        <v>0</v>
      </c>
      <c r="J32" s="89">
        <f t="shared" si="11"/>
        <v>0</v>
      </c>
      <c r="K32" s="83">
        <f t="shared" si="11"/>
        <v>0</v>
      </c>
      <c r="L32" s="83">
        <f t="shared" si="11"/>
        <v>0</v>
      </c>
      <c r="M32" s="83">
        <f t="shared" si="11"/>
        <v>0</v>
      </c>
      <c r="N32" s="83">
        <f t="shared" si="11"/>
        <v>0</v>
      </c>
      <c r="O32" s="62">
        <f t="shared" si="8"/>
        <v>0</v>
      </c>
      <c r="P32" s="83">
        <f>P33</f>
        <v>0</v>
      </c>
      <c r="Q32" s="71"/>
      <c r="R32" s="83">
        <f>R33</f>
        <v>0</v>
      </c>
      <c r="S32" s="83">
        <f>S33</f>
        <v>0</v>
      </c>
      <c r="T32" s="86"/>
      <c r="U32" s="11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</row>
    <row r="33" spans="1:238" s="87" customFormat="1" ht="60" hidden="1" x14ac:dyDescent="0.25">
      <c r="A33" s="2"/>
      <c r="B33" s="88" t="s">
        <v>52</v>
      </c>
      <c r="C33" s="79" t="s">
        <v>23</v>
      </c>
      <c r="D33" s="79" t="s">
        <v>25</v>
      </c>
      <c r="E33" s="80" t="s">
        <v>53</v>
      </c>
      <c r="F33" s="81">
        <v>200</v>
      </c>
      <c r="G33" s="83">
        <v>0</v>
      </c>
      <c r="H33" s="83">
        <v>0</v>
      </c>
      <c r="I33" s="84">
        <v>0</v>
      </c>
      <c r="J33" s="89">
        <v>0</v>
      </c>
      <c r="K33" s="83">
        <v>0</v>
      </c>
      <c r="L33" s="83">
        <v>0</v>
      </c>
      <c r="M33" s="83">
        <v>0</v>
      </c>
      <c r="N33" s="83">
        <v>0</v>
      </c>
      <c r="O33" s="62">
        <f t="shared" si="8"/>
        <v>0</v>
      </c>
      <c r="P33" s="83">
        <v>0</v>
      </c>
      <c r="Q33" s="71"/>
      <c r="R33" s="83">
        <v>0</v>
      </c>
      <c r="S33" s="83">
        <v>0</v>
      </c>
      <c r="T33" s="86"/>
      <c r="U33" s="11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</row>
    <row r="34" spans="1:238" s="87" customFormat="1" ht="15.75" x14ac:dyDescent="0.25">
      <c r="A34" s="2"/>
      <c r="B34" s="93" t="s">
        <v>54</v>
      </c>
      <c r="C34" s="79" t="s">
        <v>23</v>
      </c>
      <c r="D34" s="79" t="s">
        <v>25</v>
      </c>
      <c r="E34" s="80" t="s">
        <v>55</v>
      </c>
      <c r="F34" s="57"/>
      <c r="G34" s="83">
        <f>SUM(H34:M34)</f>
        <v>3914.2</v>
      </c>
      <c r="H34" s="83">
        <f t="shared" ref="H34:N34" si="12">H35</f>
        <v>3914.2</v>
      </c>
      <c r="I34" s="84">
        <f t="shared" si="12"/>
        <v>0</v>
      </c>
      <c r="J34" s="89">
        <f t="shared" si="12"/>
        <v>0</v>
      </c>
      <c r="K34" s="83">
        <f t="shared" si="12"/>
        <v>0</v>
      </c>
      <c r="L34" s="83">
        <f t="shared" si="12"/>
        <v>0</v>
      </c>
      <c r="M34" s="83">
        <f t="shared" si="12"/>
        <v>0</v>
      </c>
      <c r="N34" s="83">
        <f t="shared" si="12"/>
        <v>3914.2</v>
      </c>
      <c r="O34" s="62">
        <f t="shared" si="8"/>
        <v>3914.2</v>
      </c>
      <c r="P34" s="83">
        <f>P35</f>
        <v>3914.2</v>
      </c>
      <c r="Q34" s="71"/>
      <c r="R34" s="83">
        <f>R35</f>
        <v>3914.2</v>
      </c>
      <c r="S34" s="83">
        <f>S35</f>
        <v>3914.2</v>
      </c>
      <c r="T34" s="86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92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</row>
    <row r="35" spans="1:238" s="87" customFormat="1" ht="30" x14ac:dyDescent="0.25">
      <c r="A35" s="2"/>
      <c r="B35" s="94" t="s">
        <v>56</v>
      </c>
      <c r="C35" s="79" t="s">
        <v>23</v>
      </c>
      <c r="D35" s="79" t="s">
        <v>25</v>
      </c>
      <c r="E35" s="80">
        <v>999</v>
      </c>
      <c r="F35" s="57"/>
      <c r="G35" s="83">
        <f>SUM(H35:M35)</f>
        <v>3914.2</v>
      </c>
      <c r="H35" s="83">
        <f t="shared" ref="H35:N35" si="13">SUM(H36:H39)</f>
        <v>3914.2</v>
      </c>
      <c r="I35" s="84">
        <f t="shared" si="13"/>
        <v>0</v>
      </c>
      <c r="J35" s="89">
        <f t="shared" si="13"/>
        <v>0</v>
      </c>
      <c r="K35" s="83">
        <f t="shared" si="13"/>
        <v>0</v>
      </c>
      <c r="L35" s="83">
        <f t="shared" si="13"/>
        <v>0</v>
      </c>
      <c r="M35" s="83">
        <f t="shared" si="13"/>
        <v>0</v>
      </c>
      <c r="N35" s="83">
        <f t="shared" si="13"/>
        <v>3914.2</v>
      </c>
      <c r="O35" s="62">
        <f t="shared" si="8"/>
        <v>3914.2</v>
      </c>
      <c r="P35" s="83">
        <f>SUM(P36:P39)</f>
        <v>3914.2</v>
      </c>
      <c r="Q35" s="71"/>
      <c r="R35" s="83">
        <f>SUM(R36:R39)</f>
        <v>3914.2</v>
      </c>
      <c r="S35" s="83">
        <f>SUM(S36:S39)</f>
        <v>3914.2</v>
      </c>
      <c r="T35" s="86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92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</row>
    <row r="36" spans="1:238" s="87" customFormat="1" ht="105" x14ac:dyDescent="0.25">
      <c r="A36" s="2"/>
      <c r="B36" s="88" t="s">
        <v>57</v>
      </c>
      <c r="C36" s="79" t="s">
        <v>23</v>
      </c>
      <c r="D36" s="79" t="s">
        <v>25</v>
      </c>
      <c r="E36" s="80" t="s">
        <v>58</v>
      </c>
      <c r="F36" s="79" t="s">
        <v>59</v>
      </c>
      <c r="G36" s="83">
        <f>SUM(H36:M36)</f>
        <v>1285.3</v>
      </c>
      <c r="H36" s="83">
        <f>1275.6+9.7</f>
        <v>1285.3</v>
      </c>
      <c r="I36" s="84"/>
      <c r="J36" s="89"/>
      <c r="K36" s="83"/>
      <c r="L36" s="83"/>
      <c r="M36" s="83"/>
      <c r="N36" s="83">
        <v>1285.3</v>
      </c>
      <c r="O36" s="62">
        <f t="shared" si="8"/>
        <v>1285.3</v>
      </c>
      <c r="P36" s="83">
        <v>1285.3</v>
      </c>
      <c r="Q36" s="71"/>
      <c r="R36" s="83">
        <v>1285.3</v>
      </c>
      <c r="S36" s="83">
        <v>1285.3</v>
      </c>
      <c r="T36" s="86"/>
      <c r="U36" s="95"/>
      <c r="V36" s="96"/>
      <c r="W36" s="97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</row>
    <row r="37" spans="1:238" s="87" customFormat="1" ht="90" x14ac:dyDescent="0.25">
      <c r="A37" s="2"/>
      <c r="B37" s="78" t="s">
        <v>60</v>
      </c>
      <c r="C37" s="79" t="s">
        <v>23</v>
      </c>
      <c r="D37" s="79" t="s">
        <v>25</v>
      </c>
      <c r="E37" s="80" t="s">
        <v>61</v>
      </c>
      <c r="F37" s="81">
        <v>100</v>
      </c>
      <c r="G37" s="83">
        <f>SUM(H37:M37)</f>
        <v>1365.4</v>
      </c>
      <c r="H37" s="83">
        <v>1365.4</v>
      </c>
      <c r="I37" s="84"/>
      <c r="J37" s="89"/>
      <c r="K37" s="83"/>
      <c r="L37" s="83"/>
      <c r="M37" s="83"/>
      <c r="N37" s="83">
        <v>1365.4</v>
      </c>
      <c r="O37" s="62">
        <f t="shared" si="8"/>
        <v>1365.4</v>
      </c>
      <c r="P37" s="83">
        <v>1365.4</v>
      </c>
      <c r="Q37" s="71"/>
      <c r="R37" s="83">
        <v>1365.4</v>
      </c>
      <c r="S37" s="83">
        <v>1365.4</v>
      </c>
      <c r="T37" s="86"/>
      <c r="U37" s="11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  <c r="GK37" s="98"/>
      <c r="GL37" s="98"/>
      <c r="GM37" s="98"/>
      <c r="GN37" s="98"/>
      <c r="GO37" s="98"/>
      <c r="GP37" s="98"/>
      <c r="GQ37" s="98"/>
      <c r="GR37" s="98"/>
      <c r="GS37" s="98"/>
      <c r="GT37" s="98"/>
      <c r="GU37" s="98"/>
      <c r="GV37" s="98"/>
      <c r="GW37" s="98"/>
      <c r="GX37" s="98"/>
      <c r="GY37" s="98"/>
      <c r="GZ37" s="98"/>
      <c r="HA37" s="98"/>
      <c r="HB37" s="98"/>
      <c r="HC37" s="98"/>
      <c r="HD37" s="98"/>
      <c r="HE37" s="98"/>
      <c r="HF37" s="98"/>
      <c r="HG37" s="98"/>
      <c r="HH37" s="98"/>
      <c r="HI37" s="98"/>
      <c r="HJ37" s="98"/>
      <c r="HK37" s="98"/>
      <c r="HL37" s="98"/>
      <c r="HM37" s="98"/>
      <c r="HN37" s="98"/>
      <c r="HO37" s="98"/>
      <c r="HP37" s="98"/>
      <c r="HQ37" s="98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</row>
    <row r="38" spans="1:238" s="87" customFormat="1" ht="120" hidden="1" x14ac:dyDescent="0.25">
      <c r="A38" s="2"/>
      <c r="B38" s="88" t="s">
        <v>62</v>
      </c>
      <c r="C38" s="79" t="s">
        <v>23</v>
      </c>
      <c r="D38" s="79" t="s">
        <v>25</v>
      </c>
      <c r="E38" s="99">
        <v>9990055491</v>
      </c>
      <c r="F38" s="79" t="s">
        <v>59</v>
      </c>
      <c r="G38" s="100">
        <v>48.38</v>
      </c>
      <c r="H38" s="100"/>
      <c r="I38" s="101"/>
      <c r="J38" s="102"/>
      <c r="K38" s="100"/>
      <c r="L38" s="100"/>
      <c r="M38" s="100"/>
      <c r="N38" s="100"/>
      <c r="O38" s="62">
        <f t="shared" si="8"/>
        <v>0</v>
      </c>
      <c r="P38" s="100"/>
      <c r="Q38" s="71"/>
      <c r="R38" s="100"/>
      <c r="S38" s="100"/>
      <c r="T38" s="103"/>
      <c r="U38" s="104"/>
      <c r="V38" s="97"/>
      <c r="W38" s="97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  <c r="GK38" s="98"/>
      <c r="GL38" s="98"/>
      <c r="GM38" s="98"/>
      <c r="GN38" s="98"/>
      <c r="GO38" s="98"/>
      <c r="GP38" s="98"/>
      <c r="GQ38" s="98"/>
      <c r="GR38" s="98"/>
      <c r="GS38" s="98"/>
      <c r="GT38" s="98"/>
      <c r="GU38" s="98"/>
      <c r="GV38" s="98"/>
      <c r="GW38" s="98"/>
      <c r="GX38" s="98"/>
      <c r="GY38" s="98"/>
      <c r="GZ38" s="98"/>
      <c r="HA38" s="98"/>
      <c r="HB38" s="98"/>
      <c r="HC38" s="98"/>
      <c r="HD38" s="98"/>
      <c r="HE38" s="98"/>
      <c r="HF38" s="98"/>
      <c r="HG38" s="98"/>
      <c r="HH38" s="98"/>
      <c r="HI38" s="98"/>
      <c r="HJ38" s="98"/>
      <c r="HK38" s="98"/>
      <c r="HL38" s="98"/>
      <c r="HM38" s="98"/>
      <c r="HN38" s="98"/>
      <c r="HO38" s="98"/>
      <c r="HP38" s="98"/>
      <c r="HQ38" s="98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</row>
    <row r="39" spans="1:238" s="92" customFormat="1" ht="89.25" customHeight="1" x14ac:dyDescent="0.25">
      <c r="A39" s="2"/>
      <c r="B39" s="105" t="s">
        <v>63</v>
      </c>
      <c r="C39" s="106" t="s">
        <v>23</v>
      </c>
      <c r="D39" s="106" t="s">
        <v>25</v>
      </c>
      <c r="E39" s="91" t="s">
        <v>64</v>
      </c>
      <c r="F39" s="106" t="s">
        <v>65</v>
      </c>
      <c r="G39" s="83">
        <f t="shared" ref="G39:G57" si="14">SUM(H39:M39)</f>
        <v>1263.5</v>
      </c>
      <c r="H39" s="83">
        <v>1263.5</v>
      </c>
      <c r="I39" s="84"/>
      <c r="J39" s="89"/>
      <c r="K39" s="83"/>
      <c r="L39" s="83"/>
      <c r="M39" s="83"/>
      <c r="N39" s="83">
        <v>1263.5</v>
      </c>
      <c r="O39" s="62">
        <f t="shared" si="8"/>
        <v>1263.5</v>
      </c>
      <c r="P39" s="83">
        <v>1263.5</v>
      </c>
      <c r="Q39" s="71"/>
      <c r="R39" s="83">
        <v>1263.5</v>
      </c>
      <c r="S39" s="83">
        <v>1263.5</v>
      </c>
      <c r="T39" s="86"/>
      <c r="U39" s="107"/>
      <c r="V39" s="87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  <c r="FZ39" s="98"/>
      <c r="GA39" s="98"/>
      <c r="GB39" s="98"/>
      <c r="GC39" s="98"/>
      <c r="GD39" s="98"/>
      <c r="GE39" s="98"/>
      <c r="GF39" s="98"/>
      <c r="GG39" s="98"/>
      <c r="GH39" s="98"/>
      <c r="GI39" s="98"/>
      <c r="GJ39" s="98"/>
      <c r="GK39" s="98"/>
      <c r="GL39" s="98"/>
      <c r="GM39" s="98"/>
      <c r="GN39" s="98"/>
      <c r="GO39" s="98"/>
      <c r="GP39" s="98"/>
      <c r="GQ39" s="98"/>
      <c r="GR39" s="98"/>
      <c r="GS39" s="98"/>
      <c r="GT39" s="98"/>
      <c r="GU39" s="98"/>
      <c r="GV39" s="98"/>
      <c r="GW39" s="98"/>
      <c r="GX39" s="98"/>
      <c r="GY39" s="98"/>
      <c r="GZ39" s="98"/>
      <c r="HA39" s="98"/>
      <c r="HB39" s="98"/>
      <c r="HC39" s="98"/>
      <c r="HD39" s="98"/>
      <c r="HE39" s="98"/>
      <c r="HF39" s="98"/>
      <c r="HG39" s="98"/>
      <c r="HH39" s="98"/>
      <c r="HI39" s="98"/>
      <c r="HJ39" s="98"/>
      <c r="HK39" s="98"/>
      <c r="HL39" s="98"/>
      <c r="HM39" s="98"/>
      <c r="HN39" s="98"/>
      <c r="HO39" s="98"/>
      <c r="HP39" s="98"/>
      <c r="HQ39" s="98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</row>
    <row r="40" spans="1:238" s="92" customFormat="1" x14ac:dyDescent="0.25">
      <c r="A40" s="2"/>
      <c r="B40" s="108" t="s">
        <v>66</v>
      </c>
      <c r="C40" s="109" t="s">
        <v>23</v>
      </c>
      <c r="D40" s="109" t="s">
        <v>67</v>
      </c>
      <c r="E40" s="110"/>
      <c r="F40" s="109"/>
      <c r="G40" s="68">
        <f t="shared" si="14"/>
        <v>31</v>
      </c>
      <c r="H40" s="68">
        <f t="shared" ref="H40:N42" si="15">H41</f>
        <v>31</v>
      </c>
      <c r="I40" s="69">
        <f t="shared" si="15"/>
        <v>0</v>
      </c>
      <c r="J40" s="111">
        <f t="shared" si="15"/>
        <v>0</v>
      </c>
      <c r="K40" s="68">
        <f t="shared" si="15"/>
        <v>0</v>
      </c>
      <c r="L40" s="68">
        <f t="shared" si="15"/>
        <v>0</v>
      </c>
      <c r="M40" s="68">
        <f t="shared" si="15"/>
        <v>0</v>
      </c>
      <c r="N40" s="68">
        <f t="shared" si="15"/>
        <v>31</v>
      </c>
      <c r="O40" s="62">
        <f t="shared" si="8"/>
        <v>31</v>
      </c>
      <c r="P40" s="68">
        <f>P41</f>
        <v>31</v>
      </c>
      <c r="Q40" s="71"/>
      <c r="R40" s="68">
        <f t="shared" ref="R40:S42" si="16">R41</f>
        <v>31</v>
      </c>
      <c r="S40" s="68">
        <f t="shared" si="16"/>
        <v>31</v>
      </c>
      <c r="T40" s="70"/>
      <c r="U40" s="112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3"/>
      <c r="GE40" s="113"/>
      <c r="GF40" s="113"/>
      <c r="GG40" s="113"/>
      <c r="GH40" s="113"/>
      <c r="GI40" s="113"/>
      <c r="GJ40" s="113"/>
      <c r="GK40" s="113"/>
      <c r="GL40" s="113"/>
      <c r="GM40" s="113"/>
      <c r="GN40" s="113"/>
      <c r="GO40" s="113"/>
      <c r="GP40" s="113"/>
      <c r="GQ40" s="113"/>
      <c r="GR40" s="113"/>
      <c r="GS40" s="113"/>
      <c r="GT40" s="113"/>
      <c r="GU40" s="113"/>
      <c r="GV40" s="113"/>
      <c r="GW40" s="113"/>
      <c r="GX40" s="113"/>
      <c r="GY40" s="113"/>
      <c r="GZ40" s="113"/>
      <c r="HA40" s="113"/>
      <c r="HB40" s="113"/>
      <c r="HC40" s="113"/>
      <c r="HD40" s="113"/>
      <c r="HE40" s="113"/>
      <c r="HF40" s="113"/>
      <c r="HG40" s="113"/>
      <c r="HH40" s="113"/>
      <c r="HI40" s="113"/>
      <c r="HJ40" s="113"/>
      <c r="HK40" s="113"/>
      <c r="HL40" s="113"/>
      <c r="HM40" s="113"/>
      <c r="HN40" s="113"/>
      <c r="HO40" s="113"/>
      <c r="HP40" s="113"/>
      <c r="HQ40" s="11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</row>
    <row r="41" spans="1:238" s="92" customFormat="1" x14ac:dyDescent="0.25">
      <c r="A41" s="2"/>
      <c r="B41" s="93" t="s">
        <v>54</v>
      </c>
      <c r="C41" s="79" t="s">
        <v>23</v>
      </c>
      <c r="D41" s="79" t="s">
        <v>67</v>
      </c>
      <c r="E41" s="80" t="s">
        <v>55</v>
      </c>
      <c r="F41" s="106"/>
      <c r="G41" s="83">
        <f t="shared" si="14"/>
        <v>31</v>
      </c>
      <c r="H41" s="83">
        <f t="shared" si="15"/>
        <v>31</v>
      </c>
      <c r="I41" s="84">
        <f t="shared" si="15"/>
        <v>0</v>
      </c>
      <c r="J41" s="89">
        <f t="shared" si="15"/>
        <v>0</v>
      </c>
      <c r="K41" s="83">
        <f t="shared" si="15"/>
        <v>0</v>
      </c>
      <c r="L41" s="83">
        <f t="shared" si="15"/>
        <v>0</v>
      </c>
      <c r="M41" s="83">
        <f t="shared" si="15"/>
        <v>0</v>
      </c>
      <c r="N41" s="83">
        <f t="shared" si="15"/>
        <v>31</v>
      </c>
      <c r="O41" s="62">
        <f t="shared" si="8"/>
        <v>31</v>
      </c>
      <c r="P41" s="83">
        <f>P42</f>
        <v>31</v>
      </c>
      <c r="Q41" s="71"/>
      <c r="R41" s="83">
        <f t="shared" si="16"/>
        <v>31</v>
      </c>
      <c r="S41" s="83">
        <f t="shared" si="16"/>
        <v>31</v>
      </c>
      <c r="T41" s="86"/>
      <c r="U41" s="15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98"/>
      <c r="GT41" s="98"/>
      <c r="GU41" s="98"/>
      <c r="GV41" s="98"/>
      <c r="GW41" s="98"/>
      <c r="GX41" s="98"/>
      <c r="GY41" s="98"/>
      <c r="GZ41" s="98"/>
      <c r="HA41" s="98"/>
      <c r="HB41" s="98"/>
      <c r="HC41" s="98"/>
      <c r="HD41" s="98"/>
      <c r="HE41" s="98"/>
      <c r="HF41" s="98"/>
      <c r="HG41" s="98"/>
      <c r="HH41" s="98"/>
      <c r="HI41" s="98"/>
      <c r="HJ41" s="98"/>
      <c r="HK41" s="98"/>
      <c r="HL41" s="98"/>
      <c r="HM41" s="98"/>
      <c r="HN41" s="98"/>
      <c r="HO41" s="98"/>
      <c r="HP41" s="98"/>
      <c r="HQ41" s="98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</row>
    <row r="42" spans="1:238" s="92" customFormat="1" ht="30" x14ac:dyDescent="0.25">
      <c r="A42" s="2"/>
      <c r="B42" s="94" t="s">
        <v>56</v>
      </c>
      <c r="C42" s="79" t="s">
        <v>23</v>
      </c>
      <c r="D42" s="79" t="s">
        <v>67</v>
      </c>
      <c r="E42" s="80">
        <v>999</v>
      </c>
      <c r="F42" s="106"/>
      <c r="G42" s="83">
        <f t="shared" si="14"/>
        <v>31</v>
      </c>
      <c r="H42" s="83">
        <f t="shared" si="15"/>
        <v>31</v>
      </c>
      <c r="I42" s="84">
        <f t="shared" si="15"/>
        <v>0</v>
      </c>
      <c r="J42" s="89">
        <f t="shared" si="15"/>
        <v>0</v>
      </c>
      <c r="K42" s="83">
        <f t="shared" si="15"/>
        <v>0</v>
      </c>
      <c r="L42" s="83">
        <f t="shared" si="15"/>
        <v>0</v>
      </c>
      <c r="M42" s="83">
        <f t="shared" si="15"/>
        <v>0</v>
      </c>
      <c r="N42" s="83">
        <f t="shared" si="15"/>
        <v>31</v>
      </c>
      <c r="O42" s="62">
        <f t="shared" si="8"/>
        <v>31</v>
      </c>
      <c r="P42" s="83">
        <f>P43</f>
        <v>31</v>
      </c>
      <c r="Q42" s="71"/>
      <c r="R42" s="83">
        <f t="shared" si="16"/>
        <v>31</v>
      </c>
      <c r="S42" s="83">
        <f t="shared" si="16"/>
        <v>31</v>
      </c>
      <c r="T42" s="86"/>
      <c r="U42" s="15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  <c r="GK42" s="98"/>
      <c r="GL42" s="98"/>
      <c r="GM42" s="98"/>
      <c r="GN42" s="98"/>
      <c r="GO42" s="98"/>
      <c r="GP42" s="98"/>
      <c r="GQ42" s="98"/>
      <c r="GR42" s="98"/>
      <c r="GS42" s="98"/>
      <c r="GT42" s="98"/>
      <c r="GU42" s="98"/>
      <c r="GV42" s="98"/>
      <c r="GW42" s="98"/>
      <c r="GX42" s="98"/>
      <c r="GY42" s="98"/>
      <c r="GZ42" s="98"/>
      <c r="HA42" s="98"/>
      <c r="HB42" s="98"/>
      <c r="HC42" s="98"/>
      <c r="HD42" s="98"/>
      <c r="HE42" s="98"/>
      <c r="HF42" s="98"/>
      <c r="HG42" s="98"/>
      <c r="HH42" s="98"/>
      <c r="HI42" s="98"/>
      <c r="HJ42" s="98"/>
      <c r="HK42" s="98"/>
      <c r="HL42" s="98"/>
      <c r="HM42" s="98"/>
      <c r="HN42" s="98"/>
      <c r="HO42" s="98"/>
      <c r="HP42" s="98"/>
      <c r="HQ42" s="98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</row>
    <row r="43" spans="1:238" s="92" customFormat="1" ht="30" x14ac:dyDescent="0.25">
      <c r="A43" s="2"/>
      <c r="B43" s="114" t="s">
        <v>68</v>
      </c>
      <c r="C43" s="79" t="s">
        <v>23</v>
      </c>
      <c r="D43" s="79" t="s">
        <v>67</v>
      </c>
      <c r="E43" s="99">
        <v>9990020040</v>
      </c>
      <c r="F43" s="81">
        <v>800</v>
      </c>
      <c r="G43" s="83">
        <f t="shared" si="14"/>
        <v>31</v>
      </c>
      <c r="H43" s="83">
        <v>31</v>
      </c>
      <c r="I43" s="84"/>
      <c r="J43" s="89"/>
      <c r="K43" s="83"/>
      <c r="L43" s="83"/>
      <c r="M43" s="83"/>
      <c r="N43" s="83">
        <v>31</v>
      </c>
      <c r="O43" s="62">
        <f t="shared" si="8"/>
        <v>31</v>
      </c>
      <c r="P43" s="83">
        <v>31</v>
      </c>
      <c r="Q43" s="71"/>
      <c r="R43" s="83">
        <v>31</v>
      </c>
      <c r="S43" s="83">
        <v>31</v>
      </c>
      <c r="T43" s="86"/>
      <c r="U43" s="11"/>
      <c r="V43" s="87"/>
      <c r="W43" s="98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7"/>
      <c r="FL43" s="87"/>
      <c r="FM43" s="87"/>
      <c r="FN43" s="87"/>
      <c r="FO43" s="87"/>
      <c r="FP43" s="87"/>
      <c r="FQ43" s="87"/>
      <c r="FR43" s="87"/>
      <c r="FS43" s="87"/>
      <c r="FT43" s="87"/>
      <c r="FU43" s="87"/>
      <c r="FV43" s="87"/>
      <c r="FW43" s="87"/>
      <c r="FX43" s="87"/>
      <c r="FY43" s="87"/>
      <c r="FZ43" s="87"/>
      <c r="GA43" s="87"/>
      <c r="GB43" s="87"/>
      <c r="GC43" s="87"/>
      <c r="GD43" s="87"/>
      <c r="GE43" s="87"/>
      <c r="GF43" s="87"/>
      <c r="GG43" s="87"/>
      <c r="GH43" s="87"/>
      <c r="GI43" s="87"/>
      <c r="GJ43" s="87"/>
      <c r="GK43" s="87"/>
      <c r="GL43" s="87"/>
      <c r="GM43" s="87"/>
      <c r="GN43" s="87"/>
      <c r="GO43" s="87"/>
      <c r="GP43" s="87"/>
      <c r="GQ43" s="87"/>
      <c r="GR43" s="87"/>
      <c r="GS43" s="87"/>
      <c r="GT43" s="87"/>
      <c r="GU43" s="87"/>
      <c r="GV43" s="87"/>
      <c r="GW43" s="87"/>
      <c r="GX43" s="87"/>
      <c r="GY43" s="87"/>
      <c r="GZ43" s="87"/>
      <c r="HA43" s="87"/>
      <c r="HB43" s="87"/>
      <c r="HC43" s="87"/>
      <c r="HD43" s="87"/>
      <c r="HE43" s="87"/>
      <c r="HF43" s="87"/>
      <c r="HG43" s="87"/>
      <c r="HH43" s="87"/>
      <c r="HI43" s="87"/>
      <c r="HJ43" s="87"/>
      <c r="HK43" s="87"/>
      <c r="HL43" s="87"/>
      <c r="HM43" s="87"/>
      <c r="HN43" s="87"/>
      <c r="HO43" s="87"/>
      <c r="HP43" s="87"/>
      <c r="HQ43" s="87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</row>
    <row r="44" spans="1:238" s="92" customFormat="1" x14ac:dyDescent="0.25">
      <c r="A44" s="2"/>
      <c r="B44" s="115" t="s">
        <v>69</v>
      </c>
      <c r="C44" s="64" t="s">
        <v>23</v>
      </c>
      <c r="D44" s="64" t="s">
        <v>70</v>
      </c>
      <c r="E44" s="75"/>
      <c r="F44" s="116"/>
      <c r="G44" s="67">
        <f t="shared" si="14"/>
        <v>8125.5142799999994</v>
      </c>
      <c r="H44" s="68">
        <f t="shared" ref="H44:N44" si="17">H45+H52</f>
        <v>7658.2999999999993</v>
      </c>
      <c r="I44" s="69">
        <f t="shared" si="17"/>
        <v>0.21428</v>
      </c>
      <c r="J44" s="111">
        <f t="shared" si="17"/>
        <v>467</v>
      </c>
      <c r="K44" s="68">
        <f t="shared" si="17"/>
        <v>0</v>
      </c>
      <c r="L44" s="68">
        <f t="shared" si="17"/>
        <v>0</v>
      </c>
      <c r="M44" s="68">
        <f t="shared" si="17"/>
        <v>0</v>
      </c>
      <c r="N44" s="68">
        <f t="shared" si="17"/>
        <v>7536.4</v>
      </c>
      <c r="O44" s="62">
        <f t="shared" si="8"/>
        <v>7536.4</v>
      </c>
      <c r="P44" s="68">
        <f>P45+P52</f>
        <v>7536.4</v>
      </c>
      <c r="Q44" s="71"/>
      <c r="R44" s="68">
        <f>R45+R52</f>
        <v>7680.4</v>
      </c>
      <c r="S44" s="68">
        <f>S45+S52</f>
        <v>7680.4</v>
      </c>
      <c r="T44" s="70"/>
      <c r="U44" s="72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  <c r="FH44" s="117"/>
      <c r="FI44" s="117"/>
      <c r="FJ44" s="117"/>
      <c r="FK44" s="117"/>
      <c r="FL44" s="117"/>
      <c r="FM44" s="117"/>
      <c r="FN44" s="117"/>
      <c r="FO44" s="117"/>
      <c r="FP44" s="117"/>
      <c r="FQ44" s="117"/>
      <c r="FR44" s="117"/>
      <c r="FS44" s="117"/>
      <c r="FT44" s="117"/>
      <c r="FU44" s="117"/>
      <c r="FV44" s="117"/>
      <c r="FW44" s="117"/>
      <c r="FX44" s="117"/>
      <c r="FY44" s="117"/>
      <c r="FZ44" s="117"/>
      <c r="GA44" s="117"/>
      <c r="GB44" s="117"/>
      <c r="GC44" s="117"/>
      <c r="GD44" s="117"/>
      <c r="GE44" s="117"/>
      <c r="GF44" s="117"/>
      <c r="GG44" s="117"/>
      <c r="GH44" s="117"/>
      <c r="GI44" s="117"/>
      <c r="GJ44" s="117"/>
      <c r="GK44" s="117"/>
      <c r="GL44" s="117"/>
      <c r="GM44" s="117"/>
      <c r="GN44" s="117"/>
      <c r="GO44" s="117"/>
      <c r="GP44" s="117"/>
      <c r="GQ44" s="117"/>
      <c r="GR44" s="117"/>
      <c r="GS44" s="117"/>
      <c r="GT44" s="117"/>
      <c r="GU44" s="117"/>
      <c r="GV44" s="117"/>
      <c r="GW44" s="117"/>
      <c r="GX44" s="117"/>
      <c r="GY44" s="117"/>
      <c r="GZ44" s="117"/>
      <c r="HA44" s="117"/>
      <c r="HB44" s="117"/>
      <c r="HC44" s="117"/>
      <c r="HD44" s="117"/>
      <c r="HE44" s="117"/>
      <c r="HF44" s="117"/>
      <c r="HG44" s="117"/>
      <c r="HH44" s="117"/>
      <c r="HI44" s="117"/>
      <c r="HJ44" s="117"/>
      <c r="HK44" s="117"/>
      <c r="HL44" s="117"/>
      <c r="HM44" s="117"/>
      <c r="HN44" s="117"/>
      <c r="HO44" s="117"/>
      <c r="HP44" s="117"/>
      <c r="HQ44" s="117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</row>
    <row r="45" spans="1:238" s="92" customFormat="1" ht="90" x14ac:dyDescent="0.25">
      <c r="A45" s="2"/>
      <c r="B45" s="88" t="s">
        <v>40</v>
      </c>
      <c r="C45" s="79" t="s">
        <v>23</v>
      </c>
      <c r="D45" s="79" t="s">
        <v>70</v>
      </c>
      <c r="E45" s="80" t="s">
        <v>41</v>
      </c>
      <c r="F45" s="81"/>
      <c r="G45" s="83">
        <f t="shared" si="14"/>
        <v>8037.5999999999995</v>
      </c>
      <c r="H45" s="83">
        <f t="shared" ref="H45:N45" si="18">H46+H50</f>
        <v>7601.5999999999995</v>
      </c>
      <c r="I45" s="84">
        <f t="shared" si="18"/>
        <v>0</v>
      </c>
      <c r="J45" s="118">
        <f t="shared" si="18"/>
        <v>436</v>
      </c>
      <c r="K45" s="83">
        <f t="shared" si="18"/>
        <v>0</v>
      </c>
      <c r="L45" s="83">
        <f t="shared" si="18"/>
        <v>0</v>
      </c>
      <c r="M45" s="83">
        <f t="shared" si="18"/>
        <v>0</v>
      </c>
      <c r="N45" s="83">
        <f t="shared" si="18"/>
        <v>7479.7</v>
      </c>
      <c r="O45" s="62">
        <f t="shared" si="8"/>
        <v>7479.7</v>
      </c>
      <c r="P45" s="83">
        <f>P46+P50</f>
        <v>7479.7</v>
      </c>
      <c r="Q45" s="71"/>
      <c r="R45" s="83">
        <f>R46+R50</f>
        <v>7623.7</v>
      </c>
      <c r="S45" s="83">
        <f>S46+S50</f>
        <v>7623.7</v>
      </c>
      <c r="T45" s="86"/>
      <c r="U45" s="11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  <c r="FX45" s="87"/>
      <c r="FY45" s="87"/>
      <c r="FZ45" s="87"/>
      <c r="GA45" s="87"/>
      <c r="GB45" s="87"/>
      <c r="GC45" s="87"/>
      <c r="GD45" s="87"/>
      <c r="GE45" s="87"/>
      <c r="GF45" s="87"/>
      <c r="GG45" s="87"/>
      <c r="GH45" s="87"/>
      <c r="GI45" s="87"/>
      <c r="GJ45" s="87"/>
      <c r="GK45" s="87"/>
      <c r="GL45" s="87"/>
      <c r="GM45" s="87"/>
      <c r="GN45" s="87"/>
      <c r="GO45" s="87"/>
      <c r="GP45" s="87"/>
      <c r="GQ45" s="87"/>
      <c r="GR45" s="87"/>
      <c r="GS45" s="87"/>
      <c r="GT45" s="87"/>
      <c r="GU45" s="87"/>
      <c r="GV45" s="87"/>
      <c r="GW45" s="87"/>
      <c r="GX45" s="87"/>
      <c r="GY45" s="87"/>
      <c r="GZ45" s="87"/>
      <c r="HA45" s="87"/>
      <c r="HB45" s="87"/>
      <c r="HC45" s="87"/>
      <c r="HD45" s="87"/>
      <c r="HE45" s="87"/>
      <c r="HF45" s="87"/>
      <c r="HG45" s="87"/>
      <c r="HH45" s="87"/>
      <c r="HI45" s="87"/>
      <c r="HJ45" s="87"/>
      <c r="HK45" s="87"/>
      <c r="HL45" s="87"/>
      <c r="HM45" s="87"/>
      <c r="HN45" s="87"/>
      <c r="HO45" s="87"/>
      <c r="HP45" s="87"/>
      <c r="HQ45" s="87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</row>
    <row r="46" spans="1:238" s="119" customFormat="1" ht="30" x14ac:dyDescent="0.25">
      <c r="A46" s="2"/>
      <c r="B46" s="88" t="s">
        <v>42</v>
      </c>
      <c r="C46" s="79" t="s">
        <v>23</v>
      </c>
      <c r="D46" s="79" t="s">
        <v>70</v>
      </c>
      <c r="E46" s="80" t="s">
        <v>43</v>
      </c>
      <c r="F46" s="81"/>
      <c r="G46" s="83">
        <f t="shared" si="14"/>
        <v>8022.7999999999993</v>
      </c>
      <c r="H46" s="83">
        <f t="shared" ref="H46:N46" si="19">H47+H48+H49</f>
        <v>7586.7999999999993</v>
      </c>
      <c r="I46" s="84">
        <f t="shared" si="19"/>
        <v>0</v>
      </c>
      <c r="J46" s="118">
        <f t="shared" si="19"/>
        <v>436</v>
      </c>
      <c r="K46" s="83">
        <f t="shared" si="19"/>
        <v>0</v>
      </c>
      <c r="L46" s="83">
        <f t="shared" si="19"/>
        <v>0</v>
      </c>
      <c r="M46" s="83">
        <f t="shared" si="19"/>
        <v>0</v>
      </c>
      <c r="N46" s="83">
        <f t="shared" si="19"/>
        <v>7464.9</v>
      </c>
      <c r="O46" s="62">
        <f t="shared" si="8"/>
        <v>7464.9</v>
      </c>
      <c r="P46" s="83">
        <f>P47+P48+P49</f>
        <v>7464.9</v>
      </c>
      <c r="Q46" s="71"/>
      <c r="R46" s="83">
        <f>R47+R48+R49</f>
        <v>7608.9</v>
      </c>
      <c r="S46" s="83">
        <f>S47+S48+S49</f>
        <v>7608.9</v>
      </c>
      <c r="T46" s="86"/>
      <c r="U46" s="11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87"/>
      <c r="GB46" s="87"/>
      <c r="GC46" s="87"/>
      <c r="GD46" s="87"/>
      <c r="GE46" s="87"/>
      <c r="GF46" s="87"/>
      <c r="GG46" s="87"/>
      <c r="GH46" s="87"/>
      <c r="GI46" s="87"/>
      <c r="GJ46" s="87"/>
      <c r="GK46" s="87"/>
      <c r="GL46" s="87"/>
      <c r="GM46" s="87"/>
      <c r="GN46" s="87"/>
      <c r="GO46" s="87"/>
      <c r="GP46" s="87"/>
      <c r="GQ46" s="87"/>
      <c r="GR46" s="87"/>
      <c r="GS46" s="87"/>
      <c r="GT46" s="87"/>
      <c r="GU46" s="87"/>
      <c r="GV46" s="87"/>
      <c r="GW46" s="87"/>
      <c r="GX46" s="87"/>
      <c r="GY46" s="87"/>
      <c r="GZ46" s="87"/>
      <c r="HA46" s="87"/>
      <c r="HB46" s="87"/>
      <c r="HC46" s="87"/>
      <c r="HD46" s="87"/>
      <c r="HE46" s="87"/>
      <c r="HF46" s="87"/>
      <c r="HG46" s="87"/>
      <c r="HH46" s="87"/>
      <c r="HI46" s="87"/>
      <c r="HJ46" s="87"/>
      <c r="HK46" s="87"/>
      <c r="HL46" s="87"/>
      <c r="HM46" s="87"/>
      <c r="HN46" s="87"/>
      <c r="HO46" s="87"/>
      <c r="HP46" s="87"/>
      <c r="HQ46" s="87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</row>
    <row r="47" spans="1:238" s="120" customFormat="1" ht="75" x14ac:dyDescent="0.25">
      <c r="A47" s="2"/>
      <c r="B47" s="88" t="s">
        <v>71</v>
      </c>
      <c r="C47" s="79" t="s">
        <v>23</v>
      </c>
      <c r="D47" s="79" t="s">
        <v>70</v>
      </c>
      <c r="E47" s="80" t="s">
        <v>72</v>
      </c>
      <c r="F47" s="81">
        <v>500</v>
      </c>
      <c r="G47" s="83">
        <f t="shared" si="14"/>
        <v>1220.0999999999999</v>
      </c>
      <c r="H47" s="83">
        <f>1220.3-0.2</f>
        <v>1220.0999999999999</v>
      </c>
      <c r="I47" s="84"/>
      <c r="J47" s="89"/>
      <c r="K47" s="83"/>
      <c r="L47" s="83"/>
      <c r="M47" s="83"/>
      <c r="N47" s="83">
        <f>1220.3-0.2</f>
        <v>1220.0999999999999</v>
      </c>
      <c r="O47" s="62">
        <f t="shared" si="8"/>
        <v>1220.0999999999999</v>
      </c>
      <c r="P47" s="83">
        <f>1220.3-0.2</f>
        <v>1220.0999999999999</v>
      </c>
      <c r="Q47" s="71"/>
      <c r="R47" s="83">
        <f>1220.3-0.2</f>
        <v>1220.0999999999999</v>
      </c>
      <c r="S47" s="83">
        <f>1220.3-0.2</f>
        <v>1220.0999999999999</v>
      </c>
      <c r="T47" s="86"/>
      <c r="U47" s="11"/>
      <c r="V47" s="87"/>
      <c r="W47" s="98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7"/>
      <c r="FT47" s="87"/>
      <c r="FU47" s="87"/>
      <c r="FV47" s="87"/>
      <c r="FW47" s="87"/>
      <c r="FX47" s="87"/>
      <c r="FY47" s="87"/>
      <c r="FZ47" s="87"/>
      <c r="GA47" s="87"/>
      <c r="GB47" s="87"/>
      <c r="GC47" s="87"/>
      <c r="GD47" s="87"/>
      <c r="GE47" s="87"/>
      <c r="GF47" s="87"/>
      <c r="GG47" s="87"/>
      <c r="GH47" s="87"/>
      <c r="GI47" s="87"/>
      <c r="GJ47" s="87"/>
      <c r="GK47" s="87"/>
      <c r="GL47" s="87"/>
      <c r="GM47" s="87"/>
      <c r="GN47" s="87"/>
      <c r="GO47" s="87"/>
      <c r="GP47" s="87"/>
      <c r="GQ47" s="87"/>
      <c r="GR47" s="87"/>
      <c r="GS47" s="87"/>
      <c r="GT47" s="87"/>
      <c r="GU47" s="87"/>
      <c r="GV47" s="87"/>
      <c r="GW47" s="87"/>
      <c r="GX47" s="87"/>
      <c r="GY47" s="87"/>
      <c r="GZ47" s="87"/>
      <c r="HA47" s="87"/>
      <c r="HB47" s="87"/>
      <c r="HC47" s="87"/>
      <c r="HD47" s="87"/>
      <c r="HE47" s="87"/>
      <c r="HF47" s="87"/>
      <c r="HG47" s="87"/>
      <c r="HH47" s="87"/>
      <c r="HI47" s="87"/>
      <c r="HJ47" s="87"/>
      <c r="HK47" s="87"/>
      <c r="HL47" s="87"/>
      <c r="HM47" s="87"/>
      <c r="HN47" s="87"/>
      <c r="HO47" s="87"/>
      <c r="HP47" s="87"/>
      <c r="HQ47" s="87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</row>
    <row r="48" spans="1:238" s="120" customFormat="1" ht="105" x14ac:dyDescent="0.25">
      <c r="A48" s="2"/>
      <c r="B48" s="88" t="s">
        <v>73</v>
      </c>
      <c r="C48" s="79" t="s">
        <v>23</v>
      </c>
      <c r="D48" s="79" t="s">
        <v>70</v>
      </c>
      <c r="E48" s="80" t="s">
        <v>74</v>
      </c>
      <c r="F48" s="81">
        <v>100</v>
      </c>
      <c r="G48" s="83">
        <f t="shared" si="14"/>
        <v>5342.8</v>
      </c>
      <c r="H48" s="83">
        <f>5342.8</f>
        <v>5342.8</v>
      </c>
      <c r="I48" s="84"/>
      <c r="J48" s="89"/>
      <c r="K48" s="83"/>
      <c r="L48" s="83"/>
      <c r="M48" s="83"/>
      <c r="N48" s="83">
        <f>5342.8</f>
        <v>5342.8</v>
      </c>
      <c r="O48" s="62">
        <f t="shared" si="8"/>
        <v>5342.8</v>
      </c>
      <c r="P48" s="83">
        <f>5342.8</f>
        <v>5342.8</v>
      </c>
      <c r="Q48" s="71"/>
      <c r="R48" s="83">
        <f>5342.8</f>
        <v>5342.8</v>
      </c>
      <c r="S48" s="83">
        <f>5342.8</f>
        <v>5342.8</v>
      </c>
      <c r="T48" s="86"/>
      <c r="U48" s="121"/>
      <c r="V48" s="87"/>
      <c r="W48" s="98"/>
      <c r="X48" s="121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7"/>
      <c r="FL48" s="87"/>
      <c r="FM48" s="87"/>
      <c r="FN48" s="87"/>
      <c r="FO48" s="87"/>
      <c r="FP48" s="87"/>
      <c r="FQ48" s="87"/>
      <c r="FR48" s="87"/>
      <c r="FS48" s="87"/>
      <c r="FT48" s="87"/>
      <c r="FU48" s="87"/>
      <c r="FV48" s="87"/>
      <c r="FW48" s="87"/>
      <c r="FX48" s="87"/>
      <c r="FY48" s="87"/>
      <c r="FZ48" s="87"/>
      <c r="GA48" s="87"/>
      <c r="GB48" s="87"/>
      <c r="GC48" s="87"/>
      <c r="GD48" s="87"/>
      <c r="GE48" s="87"/>
      <c r="GF48" s="87"/>
      <c r="GG48" s="87"/>
      <c r="GH48" s="87"/>
      <c r="GI48" s="87"/>
      <c r="GJ48" s="87"/>
      <c r="GK48" s="87"/>
      <c r="GL48" s="87"/>
      <c r="GM48" s="87"/>
      <c r="GN48" s="87"/>
      <c r="GO48" s="87"/>
      <c r="GP48" s="87"/>
      <c r="GQ48" s="87"/>
      <c r="GR48" s="87"/>
      <c r="GS48" s="87"/>
      <c r="GT48" s="87"/>
      <c r="GU48" s="87"/>
      <c r="GV48" s="87"/>
      <c r="GW48" s="87"/>
      <c r="GX48" s="87"/>
      <c r="GY48" s="87"/>
      <c r="GZ48" s="87"/>
      <c r="HA48" s="87"/>
      <c r="HB48" s="87"/>
      <c r="HC48" s="87"/>
      <c r="HD48" s="87"/>
      <c r="HE48" s="87"/>
      <c r="HF48" s="87"/>
      <c r="HG48" s="87"/>
      <c r="HH48" s="87"/>
      <c r="HI48" s="87"/>
      <c r="HJ48" s="87"/>
      <c r="HK48" s="87"/>
      <c r="HL48" s="87"/>
      <c r="HM48" s="87"/>
      <c r="HN48" s="87"/>
      <c r="HO48" s="87"/>
      <c r="HP48" s="87"/>
      <c r="HQ48" s="87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</row>
    <row r="49" spans="1:238" s="120" customFormat="1" ht="60" x14ac:dyDescent="0.25">
      <c r="A49" s="2"/>
      <c r="B49" s="88" t="s">
        <v>75</v>
      </c>
      <c r="C49" s="79" t="s">
        <v>23</v>
      </c>
      <c r="D49" s="79" t="s">
        <v>70</v>
      </c>
      <c r="E49" s="80" t="s">
        <v>76</v>
      </c>
      <c r="F49" s="81">
        <v>200</v>
      </c>
      <c r="G49" s="83">
        <f t="shared" si="14"/>
        <v>1459.9</v>
      </c>
      <c r="H49" s="83">
        <f>460+11.8+700+215.5-260-100+0.2-3.6</f>
        <v>1023.9</v>
      </c>
      <c r="I49" s="84"/>
      <c r="J49" s="89">
        <f>100+336</f>
        <v>436</v>
      </c>
      <c r="K49" s="83"/>
      <c r="L49" s="83"/>
      <c r="M49" s="83"/>
      <c r="N49" s="83">
        <f>460+12.3+700+224.1-460-700+665.4+0.2</f>
        <v>901.99999999999989</v>
      </c>
      <c r="O49" s="62">
        <f t="shared" si="8"/>
        <v>901.99999999999989</v>
      </c>
      <c r="P49" s="83">
        <f>460+12.3+700+224.1-460-700+665.4+0.2</f>
        <v>901.99999999999989</v>
      </c>
      <c r="Q49" s="71"/>
      <c r="R49" s="83">
        <f>460+12.7+700+233.1-460-700+800+0.2</f>
        <v>1046</v>
      </c>
      <c r="S49" s="83">
        <f>460+12.7+700+233.1-460-700+800+0.2</f>
        <v>1046</v>
      </c>
      <c r="T49" s="86"/>
      <c r="U49" s="122"/>
      <c r="V49" s="87"/>
      <c r="W49" s="98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  <c r="FW49" s="87"/>
      <c r="FX49" s="87"/>
      <c r="FY49" s="87"/>
      <c r="FZ49" s="87"/>
      <c r="GA49" s="87"/>
      <c r="GB49" s="87"/>
      <c r="GC49" s="87"/>
      <c r="GD49" s="87"/>
      <c r="GE49" s="87"/>
      <c r="GF49" s="87"/>
      <c r="GG49" s="87"/>
      <c r="GH49" s="87"/>
      <c r="GI49" s="87"/>
      <c r="GJ49" s="87"/>
      <c r="GK49" s="87"/>
      <c r="GL49" s="87"/>
      <c r="GM49" s="87"/>
      <c r="GN49" s="87"/>
      <c r="GO49" s="87"/>
      <c r="GP49" s="87"/>
      <c r="GQ49" s="87"/>
      <c r="GR49" s="87"/>
      <c r="GS49" s="87"/>
      <c r="GT49" s="87"/>
      <c r="GU49" s="87"/>
      <c r="GV49" s="87"/>
      <c r="GW49" s="87"/>
      <c r="GX49" s="87"/>
      <c r="GY49" s="87"/>
      <c r="GZ49" s="87"/>
      <c r="HA49" s="87"/>
      <c r="HB49" s="87"/>
      <c r="HC49" s="87"/>
      <c r="HD49" s="87"/>
      <c r="HE49" s="87"/>
      <c r="HF49" s="87"/>
      <c r="HG49" s="87"/>
      <c r="HH49" s="87"/>
      <c r="HI49" s="87"/>
      <c r="HJ49" s="87"/>
      <c r="HK49" s="87"/>
      <c r="HL49" s="87"/>
      <c r="HM49" s="87"/>
      <c r="HN49" s="87"/>
      <c r="HO49" s="87"/>
      <c r="HP49" s="87"/>
      <c r="HQ49" s="87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</row>
    <row r="50" spans="1:238" s="123" customFormat="1" ht="30" x14ac:dyDescent="0.25">
      <c r="A50" s="2"/>
      <c r="B50" s="88" t="s">
        <v>47</v>
      </c>
      <c r="C50" s="79" t="s">
        <v>23</v>
      </c>
      <c r="D50" s="79" t="s">
        <v>70</v>
      </c>
      <c r="E50" s="80" t="s">
        <v>48</v>
      </c>
      <c r="F50" s="81"/>
      <c r="G50" s="83">
        <f t="shared" si="14"/>
        <v>14.8</v>
      </c>
      <c r="H50" s="83">
        <f t="shared" ref="H50:N50" si="20">H51</f>
        <v>14.8</v>
      </c>
      <c r="I50" s="84">
        <f t="shared" si="20"/>
        <v>0</v>
      </c>
      <c r="J50" s="89">
        <f t="shared" si="20"/>
        <v>0</v>
      </c>
      <c r="K50" s="83">
        <f t="shared" si="20"/>
        <v>0</v>
      </c>
      <c r="L50" s="83">
        <f t="shared" si="20"/>
        <v>0</v>
      </c>
      <c r="M50" s="83">
        <f t="shared" si="20"/>
        <v>0</v>
      </c>
      <c r="N50" s="83">
        <f t="shared" si="20"/>
        <v>14.8</v>
      </c>
      <c r="O50" s="62">
        <f t="shared" si="8"/>
        <v>14.8</v>
      </c>
      <c r="P50" s="83">
        <f>P51</f>
        <v>14.8</v>
      </c>
      <c r="Q50" s="71"/>
      <c r="R50" s="83">
        <f>R51</f>
        <v>14.8</v>
      </c>
      <c r="S50" s="83">
        <f>S51</f>
        <v>14.8</v>
      </c>
      <c r="T50" s="86"/>
      <c r="U50" s="11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7"/>
      <c r="FK50" s="87"/>
      <c r="FL50" s="87"/>
      <c r="FM50" s="87"/>
      <c r="FN50" s="87"/>
      <c r="FO50" s="87"/>
      <c r="FP50" s="87"/>
      <c r="FQ50" s="87"/>
      <c r="FR50" s="87"/>
      <c r="FS50" s="87"/>
      <c r="FT50" s="87"/>
      <c r="FU50" s="87"/>
      <c r="FV50" s="87"/>
      <c r="FW50" s="87"/>
      <c r="FX50" s="87"/>
      <c r="FY50" s="87"/>
      <c r="FZ50" s="87"/>
      <c r="GA50" s="87"/>
      <c r="GB50" s="87"/>
      <c r="GC50" s="87"/>
      <c r="GD50" s="87"/>
      <c r="GE50" s="87"/>
      <c r="GF50" s="87"/>
      <c r="GG50" s="87"/>
      <c r="GH50" s="87"/>
      <c r="GI50" s="87"/>
      <c r="GJ50" s="87"/>
      <c r="GK50" s="87"/>
      <c r="GL50" s="87"/>
      <c r="GM50" s="87"/>
      <c r="GN50" s="87"/>
      <c r="GO50" s="87"/>
      <c r="GP50" s="87"/>
      <c r="GQ50" s="87"/>
      <c r="GR50" s="87"/>
      <c r="GS50" s="87"/>
      <c r="GT50" s="87"/>
      <c r="GU50" s="87"/>
      <c r="GV50" s="87"/>
      <c r="GW50" s="87"/>
      <c r="GX50" s="87"/>
      <c r="GY50" s="87"/>
      <c r="GZ50" s="87"/>
      <c r="HA50" s="87"/>
      <c r="HB50" s="87"/>
      <c r="HC50" s="87"/>
      <c r="HD50" s="87"/>
      <c r="HE50" s="87"/>
      <c r="HF50" s="87"/>
      <c r="HG50" s="87"/>
      <c r="HH50" s="87"/>
      <c r="HI50" s="87"/>
      <c r="HJ50" s="87"/>
      <c r="HK50" s="87"/>
      <c r="HL50" s="87"/>
      <c r="HM50" s="87"/>
      <c r="HN50" s="87"/>
      <c r="HO50" s="87"/>
      <c r="HP50" s="87"/>
      <c r="HQ50" s="87"/>
      <c r="HR50" s="53"/>
      <c r="HS50" s="53"/>
      <c r="HT50" s="53"/>
      <c r="HU50" s="53"/>
      <c r="HV50" s="53"/>
      <c r="HW50" s="53"/>
      <c r="HX50" s="53"/>
      <c r="HY50" s="53"/>
      <c r="HZ50" s="53"/>
      <c r="IA50" s="53"/>
      <c r="IB50" s="53"/>
      <c r="IC50" s="53"/>
      <c r="ID50" s="53"/>
    </row>
    <row r="51" spans="1:238" s="98" customFormat="1" ht="45" x14ac:dyDescent="0.25">
      <c r="A51" s="2"/>
      <c r="B51" s="88" t="s">
        <v>77</v>
      </c>
      <c r="C51" s="79" t="s">
        <v>23</v>
      </c>
      <c r="D51" s="79" t="s">
        <v>70</v>
      </c>
      <c r="E51" s="80" t="s">
        <v>78</v>
      </c>
      <c r="F51" s="81">
        <v>800</v>
      </c>
      <c r="G51" s="83">
        <f t="shared" si="14"/>
        <v>14.8</v>
      </c>
      <c r="H51" s="83">
        <f>4.5+10.3</f>
        <v>14.8</v>
      </c>
      <c r="I51" s="84"/>
      <c r="J51" s="89"/>
      <c r="K51" s="83"/>
      <c r="L51" s="83"/>
      <c r="M51" s="83"/>
      <c r="N51" s="83">
        <v>14.8</v>
      </c>
      <c r="O51" s="62">
        <f t="shared" si="8"/>
        <v>14.8</v>
      </c>
      <c r="P51" s="83">
        <v>14.8</v>
      </c>
      <c r="Q51" s="71"/>
      <c r="R51" s="83">
        <v>14.8</v>
      </c>
      <c r="S51" s="83">
        <v>14.8</v>
      </c>
      <c r="T51" s="86"/>
      <c r="U51" s="11"/>
      <c r="V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  <c r="FF51" s="87"/>
      <c r="FG51" s="87"/>
      <c r="FH51" s="87"/>
      <c r="FI51" s="87"/>
      <c r="FJ51" s="87"/>
      <c r="FK51" s="87"/>
      <c r="FL51" s="87"/>
      <c r="FM51" s="87"/>
      <c r="FN51" s="87"/>
      <c r="FO51" s="87"/>
      <c r="FP51" s="87"/>
      <c r="FQ51" s="87"/>
      <c r="FR51" s="87"/>
      <c r="FS51" s="87"/>
      <c r="FT51" s="87"/>
      <c r="FU51" s="87"/>
      <c r="FV51" s="87"/>
      <c r="FW51" s="87"/>
      <c r="FX51" s="87"/>
      <c r="FY51" s="87"/>
      <c r="FZ51" s="87"/>
      <c r="GA51" s="87"/>
      <c r="GB51" s="87"/>
      <c r="GC51" s="87"/>
      <c r="GD51" s="87"/>
      <c r="GE51" s="87"/>
      <c r="GF51" s="87"/>
      <c r="GG51" s="87"/>
      <c r="GH51" s="87"/>
      <c r="GI51" s="87"/>
      <c r="GJ51" s="87"/>
      <c r="GK51" s="87"/>
      <c r="GL51" s="87"/>
      <c r="GM51" s="87"/>
      <c r="GN51" s="87"/>
      <c r="GO51" s="87"/>
      <c r="GP51" s="87"/>
      <c r="GQ51" s="87"/>
      <c r="GR51" s="87"/>
      <c r="GS51" s="87"/>
      <c r="GT51" s="87"/>
      <c r="GU51" s="87"/>
      <c r="GV51" s="87"/>
      <c r="GW51" s="87"/>
      <c r="GX51" s="87"/>
      <c r="GY51" s="87"/>
      <c r="GZ51" s="87"/>
      <c r="HA51" s="87"/>
      <c r="HB51" s="87"/>
      <c r="HC51" s="87"/>
      <c r="HD51" s="87"/>
      <c r="HE51" s="87"/>
      <c r="HF51" s="87"/>
      <c r="HG51" s="87"/>
      <c r="HH51" s="87"/>
      <c r="HI51" s="87"/>
      <c r="HJ51" s="87"/>
      <c r="HK51" s="87"/>
      <c r="HL51" s="87"/>
      <c r="HM51" s="87"/>
      <c r="HN51" s="87"/>
      <c r="HO51" s="87"/>
      <c r="HP51" s="87"/>
      <c r="HQ51" s="87"/>
      <c r="HR51" s="53"/>
      <c r="HS51" s="53"/>
      <c r="HT51" s="53"/>
      <c r="HU51" s="53"/>
      <c r="HV51" s="53"/>
      <c r="HW51" s="53"/>
      <c r="HX51" s="53"/>
      <c r="HY51" s="53"/>
      <c r="HZ51" s="53"/>
      <c r="IA51" s="53"/>
      <c r="IB51" s="53"/>
      <c r="IC51" s="53"/>
      <c r="ID51" s="53"/>
    </row>
    <row r="52" spans="1:238" s="98" customFormat="1" x14ac:dyDescent="0.25">
      <c r="A52" s="2"/>
      <c r="B52" s="93" t="s">
        <v>54</v>
      </c>
      <c r="C52" s="79" t="s">
        <v>23</v>
      </c>
      <c r="D52" s="79" t="s">
        <v>70</v>
      </c>
      <c r="E52" s="80" t="s">
        <v>55</v>
      </c>
      <c r="F52" s="81"/>
      <c r="G52" s="124">
        <f t="shared" si="14"/>
        <v>87.914280000000005</v>
      </c>
      <c r="H52" s="83">
        <f t="shared" ref="H52:N52" si="21">H53</f>
        <v>56.7</v>
      </c>
      <c r="I52" s="125">
        <f t="shared" si="21"/>
        <v>0.21428</v>
      </c>
      <c r="J52" s="89">
        <f t="shared" si="21"/>
        <v>31</v>
      </c>
      <c r="K52" s="83">
        <f t="shared" si="21"/>
        <v>0</v>
      </c>
      <c r="L52" s="83">
        <f t="shared" si="21"/>
        <v>0</v>
      </c>
      <c r="M52" s="83">
        <f t="shared" si="21"/>
        <v>0</v>
      </c>
      <c r="N52" s="83">
        <f t="shared" si="21"/>
        <v>56.7</v>
      </c>
      <c r="O52" s="62">
        <f t="shared" si="8"/>
        <v>56.7</v>
      </c>
      <c r="P52" s="83">
        <f>P53</f>
        <v>56.7</v>
      </c>
      <c r="Q52" s="71"/>
      <c r="R52" s="83">
        <f>R53</f>
        <v>56.7</v>
      </c>
      <c r="S52" s="83">
        <f>S53</f>
        <v>56.7</v>
      </c>
      <c r="T52" s="86"/>
      <c r="U52" s="11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/>
      <c r="FK52" s="87"/>
      <c r="FL52" s="87"/>
      <c r="FM52" s="87"/>
      <c r="FN52" s="87"/>
      <c r="FO52" s="87"/>
      <c r="FP52" s="87"/>
      <c r="FQ52" s="87"/>
      <c r="FR52" s="87"/>
      <c r="FS52" s="87"/>
      <c r="FT52" s="87"/>
      <c r="FU52" s="87"/>
      <c r="FV52" s="87"/>
      <c r="FW52" s="87"/>
      <c r="FX52" s="87"/>
      <c r="FY52" s="87"/>
      <c r="FZ52" s="87"/>
      <c r="GA52" s="87"/>
      <c r="GB52" s="87"/>
      <c r="GC52" s="87"/>
      <c r="GD52" s="87"/>
      <c r="GE52" s="87"/>
      <c r="GF52" s="87"/>
      <c r="GG52" s="87"/>
      <c r="GH52" s="87"/>
      <c r="GI52" s="87"/>
      <c r="GJ52" s="87"/>
      <c r="GK52" s="87"/>
      <c r="GL52" s="87"/>
      <c r="GM52" s="87"/>
      <c r="GN52" s="87"/>
      <c r="GO52" s="87"/>
      <c r="GP52" s="87"/>
      <c r="GQ52" s="87"/>
      <c r="GR52" s="87"/>
      <c r="GS52" s="87"/>
      <c r="GT52" s="87"/>
      <c r="GU52" s="87"/>
      <c r="GV52" s="87"/>
      <c r="GW52" s="87"/>
      <c r="GX52" s="87"/>
      <c r="GY52" s="87"/>
      <c r="GZ52" s="87"/>
      <c r="HA52" s="87"/>
      <c r="HB52" s="87"/>
      <c r="HC52" s="87"/>
      <c r="HD52" s="87"/>
      <c r="HE52" s="87"/>
      <c r="HF52" s="87"/>
      <c r="HG52" s="87"/>
      <c r="HH52" s="87"/>
      <c r="HI52" s="87"/>
      <c r="HJ52" s="87"/>
      <c r="HK52" s="87"/>
      <c r="HL52" s="87"/>
      <c r="HM52" s="87"/>
      <c r="HN52" s="87"/>
      <c r="HO52" s="87"/>
      <c r="HP52" s="87"/>
      <c r="HQ52" s="87"/>
      <c r="HR52" s="53"/>
      <c r="HS52" s="53"/>
      <c r="HT52" s="53"/>
      <c r="HU52" s="53"/>
      <c r="HV52" s="53"/>
      <c r="HW52" s="53"/>
      <c r="HX52" s="53"/>
      <c r="HY52" s="53"/>
      <c r="HZ52" s="53"/>
      <c r="IA52" s="53"/>
      <c r="IB52" s="53"/>
      <c r="IC52" s="53"/>
      <c r="ID52" s="53"/>
    </row>
    <row r="53" spans="1:238" s="98" customFormat="1" ht="30" x14ac:dyDescent="0.25">
      <c r="A53" s="2"/>
      <c r="B53" s="94" t="s">
        <v>56</v>
      </c>
      <c r="C53" s="79" t="s">
        <v>23</v>
      </c>
      <c r="D53" s="79" t="s">
        <v>70</v>
      </c>
      <c r="E53" s="80">
        <v>999</v>
      </c>
      <c r="F53" s="81"/>
      <c r="G53" s="124">
        <f t="shared" si="14"/>
        <v>87.914280000000005</v>
      </c>
      <c r="H53" s="83">
        <f>H54+H57</f>
        <v>56.7</v>
      </c>
      <c r="I53" s="125">
        <f>I54+I55+I56+I57</f>
        <v>0.21428</v>
      </c>
      <c r="J53" s="118">
        <f>J54+J55+J56+J57</f>
        <v>31</v>
      </c>
      <c r="K53" s="126">
        <f>K54+K55+K56+K57</f>
        <v>0</v>
      </c>
      <c r="L53" s="126">
        <f>L54+L55+L56+L57</f>
        <v>0</v>
      </c>
      <c r="M53" s="126">
        <f>M54+M55+M56+M57</f>
        <v>0</v>
      </c>
      <c r="N53" s="83">
        <f>N54+N57</f>
        <v>56.7</v>
      </c>
      <c r="O53" s="62">
        <f t="shared" si="8"/>
        <v>56.7</v>
      </c>
      <c r="P53" s="83">
        <f>P54+P57</f>
        <v>56.7</v>
      </c>
      <c r="Q53" s="71"/>
      <c r="R53" s="83">
        <f>R54+R57</f>
        <v>56.7</v>
      </c>
      <c r="S53" s="83">
        <f>S54+S57</f>
        <v>56.7</v>
      </c>
      <c r="T53" s="86"/>
      <c r="U53" s="11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7"/>
      <c r="FJ53" s="87"/>
      <c r="FK53" s="87"/>
      <c r="FL53" s="87"/>
      <c r="FM53" s="87"/>
      <c r="FN53" s="87"/>
      <c r="FO53" s="87"/>
      <c r="FP53" s="87"/>
      <c r="FQ53" s="87"/>
      <c r="FR53" s="87"/>
      <c r="FS53" s="87"/>
      <c r="FT53" s="87"/>
      <c r="FU53" s="87"/>
      <c r="FV53" s="87"/>
      <c r="FW53" s="87"/>
      <c r="FX53" s="87"/>
      <c r="FY53" s="87"/>
      <c r="FZ53" s="87"/>
      <c r="GA53" s="87"/>
      <c r="GB53" s="87"/>
      <c r="GC53" s="87"/>
      <c r="GD53" s="87"/>
      <c r="GE53" s="87"/>
      <c r="GF53" s="87"/>
      <c r="GG53" s="87"/>
      <c r="GH53" s="87"/>
      <c r="GI53" s="87"/>
      <c r="GJ53" s="87"/>
      <c r="GK53" s="87"/>
      <c r="GL53" s="87"/>
      <c r="GM53" s="87"/>
      <c r="GN53" s="87"/>
      <c r="GO53" s="87"/>
      <c r="GP53" s="87"/>
      <c r="GQ53" s="87"/>
      <c r="GR53" s="87"/>
      <c r="GS53" s="87"/>
      <c r="GT53" s="87"/>
      <c r="GU53" s="87"/>
      <c r="GV53" s="87"/>
      <c r="GW53" s="87"/>
      <c r="GX53" s="87"/>
      <c r="GY53" s="87"/>
      <c r="GZ53" s="87"/>
      <c r="HA53" s="87"/>
      <c r="HB53" s="87"/>
      <c r="HC53" s="87"/>
      <c r="HD53" s="87"/>
      <c r="HE53" s="87"/>
      <c r="HF53" s="87"/>
      <c r="HG53" s="87"/>
      <c r="HH53" s="87"/>
      <c r="HI53" s="87"/>
      <c r="HJ53" s="87"/>
      <c r="HK53" s="87"/>
      <c r="HL53" s="87"/>
      <c r="HM53" s="87"/>
      <c r="HN53" s="87"/>
      <c r="HO53" s="87"/>
      <c r="HP53" s="87"/>
      <c r="HQ53" s="87"/>
      <c r="HR53" s="53"/>
      <c r="HS53" s="53"/>
      <c r="HT53" s="53"/>
      <c r="HU53" s="53"/>
      <c r="HV53" s="53"/>
      <c r="HW53" s="53"/>
      <c r="HX53" s="53"/>
      <c r="HY53" s="53"/>
      <c r="HZ53" s="53"/>
      <c r="IA53" s="53"/>
      <c r="IB53" s="53"/>
      <c r="IC53" s="53"/>
      <c r="ID53" s="53"/>
    </row>
    <row r="54" spans="1:238" s="98" customFormat="1" ht="60" hidden="1" x14ac:dyDescent="0.25">
      <c r="A54" s="2"/>
      <c r="B54" s="88" t="s">
        <v>79</v>
      </c>
      <c r="C54" s="79" t="s">
        <v>23</v>
      </c>
      <c r="D54" s="79" t="s">
        <v>70</v>
      </c>
      <c r="E54" s="80" t="s">
        <v>80</v>
      </c>
      <c r="F54" s="81">
        <v>200</v>
      </c>
      <c r="G54" s="83">
        <f t="shared" si="14"/>
        <v>0</v>
      </c>
      <c r="H54" s="83"/>
      <c r="I54" s="84"/>
      <c r="J54" s="89"/>
      <c r="K54" s="83"/>
      <c r="L54" s="83"/>
      <c r="M54" s="83"/>
      <c r="N54" s="83">
        <v>0</v>
      </c>
      <c r="O54" s="62"/>
      <c r="P54" s="83">
        <v>0</v>
      </c>
      <c r="Q54" s="71"/>
      <c r="R54" s="83">
        <v>0</v>
      </c>
      <c r="S54" s="83">
        <v>0</v>
      </c>
      <c r="T54" s="86"/>
      <c r="U54" s="11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7"/>
      <c r="FF54" s="87"/>
      <c r="FG54" s="87"/>
      <c r="FH54" s="87"/>
      <c r="FI54" s="87"/>
      <c r="FJ54" s="87"/>
      <c r="FK54" s="87"/>
      <c r="FL54" s="87"/>
      <c r="FM54" s="87"/>
      <c r="FN54" s="87"/>
      <c r="FO54" s="87"/>
      <c r="FP54" s="87"/>
      <c r="FQ54" s="87"/>
      <c r="FR54" s="87"/>
      <c r="FS54" s="87"/>
      <c r="FT54" s="87"/>
      <c r="FU54" s="87"/>
      <c r="FV54" s="87"/>
      <c r="FW54" s="87"/>
      <c r="FX54" s="87"/>
      <c r="FY54" s="87"/>
      <c r="FZ54" s="87"/>
      <c r="GA54" s="87"/>
      <c r="GB54" s="87"/>
      <c r="GC54" s="87"/>
      <c r="GD54" s="87"/>
      <c r="GE54" s="87"/>
      <c r="GF54" s="87"/>
      <c r="GG54" s="87"/>
      <c r="GH54" s="87"/>
      <c r="GI54" s="87"/>
      <c r="GJ54" s="87"/>
      <c r="GK54" s="87"/>
      <c r="GL54" s="87"/>
      <c r="GM54" s="87"/>
      <c r="GN54" s="87"/>
      <c r="GO54" s="87"/>
      <c r="GP54" s="87"/>
      <c r="GQ54" s="87"/>
      <c r="GR54" s="87"/>
      <c r="GS54" s="87"/>
      <c r="GT54" s="87"/>
      <c r="GU54" s="87"/>
      <c r="GV54" s="87"/>
      <c r="GW54" s="87"/>
      <c r="GX54" s="87"/>
      <c r="GY54" s="87"/>
      <c r="GZ54" s="87"/>
      <c r="HA54" s="87"/>
      <c r="HB54" s="87"/>
      <c r="HC54" s="87"/>
      <c r="HD54" s="87"/>
      <c r="HE54" s="87"/>
      <c r="HF54" s="87"/>
      <c r="HG54" s="87"/>
      <c r="HH54" s="87"/>
      <c r="HI54" s="87"/>
      <c r="HJ54" s="87"/>
      <c r="HK54" s="87"/>
      <c r="HL54" s="87"/>
      <c r="HM54" s="87"/>
      <c r="HN54" s="87"/>
      <c r="HO54" s="87"/>
      <c r="HP54" s="87"/>
      <c r="HQ54" s="87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</row>
    <row r="55" spans="1:238" s="113" customFormat="1" ht="75" x14ac:dyDescent="0.25">
      <c r="A55" s="2"/>
      <c r="B55" s="88" t="s">
        <v>81</v>
      </c>
      <c r="C55" s="79" t="s">
        <v>23</v>
      </c>
      <c r="D55" s="79" t="s">
        <v>70</v>
      </c>
      <c r="E55" s="80" t="s">
        <v>82</v>
      </c>
      <c r="F55" s="81">
        <v>200</v>
      </c>
      <c r="G55" s="83">
        <f t="shared" si="14"/>
        <v>31</v>
      </c>
      <c r="H55" s="83">
        <v>0</v>
      </c>
      <c r="I55" s="84">
        <v>0</v>
      </c>
      <c r="J55" s="89">
        <v>31</v>
      </c>
      <c r="K55" s="83">
        <v>0</v>
      </c>
      <c r="L55" s="83">
        <v>0</v>
      </c>
      <c r="M55" s="83">
        <v>0</v>
      </c>
      <c r="N55" s="83">
        <v>0</v>
      </c>
      <c r="O55" s="62"/>
      <c r="P55" s="83">
        <v>0</v>
      </c>
      <c r="Q55" s="71"/>
      <c r="R55" s="83">
        <v>0</v>
      </c>
      <c r="S55" s="83">
        <v>0</v>
      </c>
      <c r="T55" s="86"/>
      <c r="U55" s="11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7"/>
      <c r="ER55" s="87"/>
      <c r="ES55" s="87"/>
      <c r="ET55" s="87"/>
      <c r="EU55" s="87"/>
      <c r="EV55" s="87"/>
      <c r="EW55" s="87"/>
      <c r="EX55" s="87"/>
      <c r="EY55" s="87"/>
      <c r="EZ55" s="87"/>
      <c r="FA55" s="87"/>
      <c r="FB55" s="87"/>
      <c r="FC55" s="87"/>
      <c r="FD55" s="87"/>
      <c r="FE55" s="87"/>
      <c r="FF55" s="87"/>
      <c r="FG55" s="87"/>
      <c r="FH55" s="87"/>
      <c r="FI55" s="87"/>
      <c r="FJ55" s="87"/>
      <c r="FK55" s="87"/>
      <c r="FL55" s="87"/>
      <c r="FM55" s="87"/>
      <c r="FN55" s="87"/>
      <c r="FO55" s="87"/>
      <c r="FP55" s="87"/>
      <c r="FQ55" s="87"/>
      <c r="FR55" s="87"/>
      <c r="FS55" s="87"/>
      <c r="FT55" s="87"/>
      <c r="FU55" s="87"/>
      <c r="FV55" s="87"/>
      <c r="FW55" s="87"/>
      <c r="FX55" s="87"/>
      <c r="FY55" s="87"/>
      <c r="FZ55" s="87"/>
      <c r="GA55" s="87"/>
      <c r="GB55" s="87"/>
      <c r="GC55" s="87"/>
      <c r="GD55" s="87"/>
      <c r="GE55" s="87"/>
      <c r="GF55" s="87"/>
      <c r="GG55" s="87"/>
      <c r="GH55" s="87"/>
      <c r="GI55" s="87"/>
      <c r="GJ55" s="87"/>
      <c r="GK55" s="87"/>
      <c r="GL55" s="87"/>
      <c r="GM55" s="87"/>
      <c r="GN55" s="87"/>
      <c r="GO55" s="87"/>
      <c r="GP55" s="87"/>
      <c r="GQ55" s="87"/>
      <c r="GR55" s="87"/>
      <c r="GS55" s="87"/>
      <c r="GT55" s="87"/>
      <c r="GU55" s="87"/>
      <c r="GV55" s="87"/>
      <c r="GW55" s="87"/>
      <c r="GX55" s="87"/>
      <c r="GY55" s="87"/>
      <c r="GZ55" s="87"/>
      <c r="HA55" s="87"/>
      <c r="HB55" s="87"/>
      <c r="HC55" s="87"/>
      <c r="HD55" s="87"/>
      <c r="HE55" s="87"/>
      <c r="HF55" s="87"/>
      <c r="HG55" s="87"/>
      <c r="HH55" s="87"/>
      <c r="HI55" s="87"/>
      <c r="HJ55" s="87"/>
      <c r="HK55" s="87"/>
      <c r="HL55" s="87"/>
      <c r="HM55" s="87"/>
      <c r="HN55" s="87"/>
      <c r="HO55" s="87"/>
      <c r="HP55" s="87"/>
      <c r="HQ55" s="87"/>
      <c r="HR55" s="53"/>
      <c r="HS55" s="53"/>
      <c r="HT55" s="53"/>
      <c r="HU55" s="53"/>
      <c r="HV55" s="53"/>
      <c r="HW55" s="53"/>
      <c r="HX55" s="53"/>
      <c r="HY55" s="53"/>
      <c r="HZ55" s="53"/>
      <c r="IA55" s="53"/>
      <c r="IB55" s="53"/>
      <c r="IC55" s="53"/>
      <c r="ID55" s="53"/>
    </row>
    <row r="56" spans="1:238" s="113" customFormat="1" ht="45" x14ac:dyDescent="0.25">
      <c r="A56" s="2"/>
      <c r="B56" s="88" t="s">
        <v>83</v>
      </c>
      <c r="C56" s="79" t="s">
        <v>23</v>
      </c>
      <c r="D56" s="79" t="s">
        <v>70</v>
      </c>
      <c r="E56" s="80" t="s">
        <v>84</v>
      </c>
      <c r="F56" s="81">
        <v>800</v>
      </c>
      <c r="G56" s="124">
        <f t="shared" si="14"/>
        <v>0.21428</v>
      </c>
      <c r="H56" s="83">
        <v>0</v>
      </c>
      <c r="I56" s="125">
        <v>0.21428</v>
      </c>
      <c r="J56" s="89">
        <v>0</v>
      </c>
      <c r="K56" s="83">
        <v>0</v>
      </c>
      <c r="L56" s="83">
        <v>0</v>
      </c>
      <c r="M56" s="83">
        <v>0</v>
      </c>
      <c r="N56" s="83">
        <v>0</v>
      </c>
      <c r="O56" s="62"/>
      <c r="P56" s="83">
        <v>0</v>
      </c>
      <c r="Q56" s="71"/>
      <c r="R56" s="83">
        <v>0</v>
      </c>
      <c r="S56" s="83">
        <v>0</v>
      </c>
      <c r="T56" s="86"/>
      <c r="U56" s="11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/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7"/>
      <c r="ET56" s="87"/>
      <c r="EU56" s="87"/>
      <c r="EV56" s="87"/>
      <c r="EW56" s="87"/>
      <c r="EX56" s="87"/>
      <c r="EY56" s="87"/>
      <c r="EZ56" s="87"/>
      <c r="FA56" s="87"/>
      <c r="FB56" s="87"/>
      <c r="FC56" s="87"/>
      <c r="FD56" s="87"/>
      <c r="FE56" s="87"/>
      <c r="FF56" s="87"/>
      <c r="FG56" s="87"/>
      <c r="FH56" s="87"/>
      <c r="FI56" s="87"/>
      <c r="FJ56" s="87"/>
      <c r="FK56" s="87"/>
      <c r="FL56" s="87"/>
      <c r="FM56" s="87"/>
      <c r="FN56" s="87"/>
      <c r="FO56" s="87"/>
      <c r="FP56" s="87"/>
      <c r="FQ56" s="87"/>
      <c r="FR56" s="87"/>
      <c r="FS56" s="87"/>
      <c r="FT56" s="87"/>
      <c r="FU56" s="87"/>
      <c r="FV56" s="87"/>
      <c r="FW56" s="87"/>
      <c r="FX56" s="87"/>
      <c r="FY56" s="87"/>
      <c r="FZ56" s="87"/>
      <c r="GA56" s="87"/>
      <c r="GB56" s="87"/>
      <c r="GC56" s="87"/>
      <c r="GD56" s="87"/>
      <c r="GE56" s="87"/>
      <c r="GF56" s="87"/>
      <c r="GG56" s="87"/>
      <c r="GH56" s="87"/>
      <c r="GI56" s="87"/>
      <c r="GJ56" s="87"/>
      <c r="GK56" s="87"/>
      <c r="GL56" s="87"/>
      <c r="GM56" s="87"/>
      <c r="GN56" s="87"/>
      <c r="GO56" s="87"/>
      <c r="GP56" s="87"/>
      <c r="GQ56" s="87"/>
      <c r="GR56" s="87"/>
      <c r="GS56" s="87"/>
      <c r="GT56" s="87"/>
      <c r="GU56" s="87"/>
      <c r="GV56" s="87"/>
      <c r="GW56" s="87"/>
      <c r="GX56" s="87"/>
      <c r="GY56" s="87"/>
      <c r="GZ56" s="87"/>
      <c r="HA56" s="87"/>
      <c r="HB56" s="87"/>
      <c r="HC56" s="87"/>
      <c r="HD56" s="87"/>
      <c r="HE56" s="87"/>
      <c r="HF56" s="87"/>
      <c r="HG56" s="87"/>
      <c r="HH56" s="87"/>
      <c r="HI56" s="87"/>
      <c r="HJ56" s="87"/>
      <c r="HK56" s="87"/>
      <c r="HL56" s="87"/>
      <c r="HM56" s="87"/>
      <c r="HN56" s="87"/>
      <c r="HO56" s="87"/>
      <c r="HP56" s="87"/>
      <c r="HQ56" s="87"/>
      <c r="HR56" s="53"/>
      <c r="HS56" s="53"/>
      <c r="HT56" s="53"/>
      <c r="HU56" s="53"/>
      <c r="HV56" s="53"/>
      <c r="HW56" s="53"/>
      <c r="HX56" s="53"/>
      <c r="HY56" s="53"/>
      <c r="HZ56" s="53"/>
      <c r="IA56" s="53"/>
      <c r="IB56" s="53"/>
      <c r="IC56" s="53"/>
      <c r="ID56" s="53"/>
    </row>
    <row r="57" spans="1:238" s="113" customFormat="1" ht="45" x14ac:dyDescent="0.25">
      <c r="A57" s="2"/>
      <c r="B57" s="88" t="s">
        <v>85</v>
      </c>
      <c r="C57" s="79" t="s">
        <v>23</v>
      </c>
      <c r="D57" s="79" t="s">
        <v>70</v>
      </c>
      <c r="E57" s="80" t="s">
        <v>86</v>
      </c>
      <c r="F57" s="81">
        <v>300</v>
      </c>
      <c r="G57" s="83">
        <f t="shared" si="14"/>
        <v>56.7</v>
      </c>
      <c r="H57" s="83">
        <v>56.7</v>
      </c>
      <c r="I57" s="84"/>
      <c r="J57" s="89"/>
      <c r="K57" s="83"/>
      <c r="L57" s="83"/>
      <c r="M57" s="83"/>
      <c r="N57" s="83">
        <v>56.7</v>
      </c>
      <c r="O57" s="62">
        <f>N57-M57</f>
        <v>56.7</v>
      </c>
      <c r="P57" s="83">
        <v>56.7</v>
      </c>
      <c r="Q57" s="71"/>
      <c r="R57" s="83">
        <v>56.7</v>
      </c>
      <c r="S57" s="83">
        <v>56.7</v>
      </c>
      <c r="T57" s="86"/>
      <c r="U57" s="12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7"/>
      <c r="EH57" s="87"/>
      <c r="EI57" s="87"/>
      <c r="EJ57" s="87"/>
      <c r="EK57" s="87"/>
      <c r="EL57" s="87"/>
      <c r="EM57" s="87"/>
      <c r="EN57" s="87"/>
      <c r="EO57" s="87"/>
      <c r="EP57" s="87"/>
      <c r="EQ57" s="87"/>
      <c r="ER57" s="87"/>
      <c r="ES57" s="87"/>
      <c r="ET57" s="87"/>
      <c r="EU57" s="87"/>
      <c r="EV57" s="87"/>
      <c r="EW57" s="87"/>
      <c r="EX57" s="87"/>
      <c r="EY57" s="87"/>
      <c r="EZ57" s="87"/>
      <c r="FA57" s="87"/>
      <c r="FB57" s="87"/>
      <c r="FC57" s="87"/>
      <c r="FD57" s="87"/>
      <c r="FE57" s="87"/>
      <c r="FF57" s="87"/>
      <c r="FG57" s="87"/>
      <c r="FH57" s="87"/>
      <c r="FI57" s="87"/>
      <c r="FJ57" s="87"/>
      <c r="FK57" s="87"/>
      <c r="FL57" s="87"/>
      <c r="FM57" s="87"/>
      <c r="FN57" s="87"/>
      <c r="FO57" s="87"/>
      <c r="FP57" s="87"/>
      <c r="FQ57" s="87"/>
      <c r="FR57" s="87"/>
      <c r="FS57" s="87"/>
      <c r="FT57" s="87"/>
      <c r="FU57" s="87"/>
      <c r="FV57" s="87"/>
      <c r="FW57" s="87"/>
      <c r="FX57" s="87"/>
      <c r="FY57" s="87"/>
      <c r="FZ57" s="87"/>
      <c r="GA57" s="87"/>
      <c r="GB57" s="87"/>
      <c r="GC57" s="87"/>
      <c r="GD57" s="87"/>
      <c r="GE57" s="87"/>
      <c r="GF57" s="87"/>
      <c r="GG57" s="87"/>
      <c r="GH57" s="87"/>
      <c r="GI57" s="87"/>
      <c r="GJ57" s="87"/>
      <c r="GK57" s="87"/>
      <c r="GL57" s="87"/>
      <c r="GM57" s="87"/>
      <c r="GN57" s="87"/>
      <c r="GO57" s="87"/>
      <c r="GP57" s="87"/>
      <c r="GQ57" s="87"/>
      <c r="GR57" s="87"/>
      <c r="GS57" s="87"/>
      <c r="GT57" s="87"/>
      <c r="GU57" s="87"/>
      <c r="GV57" s="87"/>
      <c r="GW57" s="87"/>
      <c r="GX57" s="87"/>
      <c r="GY57" s="87"/>
      <c r="GZ57" s="87"/>
      <c r="HA57" s="87"/>
      <c r="HB57" s="87"/>
      <c r="HC57" s="87"/>
      <c r="HD57" s="87"/>
      <c r="HE57" s="87"/>
      <c r="HF57" s="87"/>
      <c r="HG57" s="87"/>
      <c r="HH57" s="87"/>
      <c r="HI57" s="87"/>
      <c r="HJ57" s="87"/>
      <c r="HK57" s="87"/>
      <c r="HL57" s="87"/>
      <c r="HM57" s="87"/>
      <c r="HN57" s="87"/>
      <c r="HO57" s="87"/>
      <c r="HP57" s="87"/>
      <c r="HQ57" s="87"/>
      <c r="HR57" s="53"/>
      <c r="HS57" s="53"/>
      <c r="HT57" s="53"/>
      <c r="HU57" s="53"/>
      <c r="HV57" s="53"/>
      <c r="HW57" s="53"/>
      <c r="HX57" s="53"/>
      <c r="HY57" s="53"/>
      <c r="HZ57" s="53"/>
      <c r="IA57" s="53"/>
      <c r="IB57" s="53"/>
      <c r="IC57" s="53"/>
      <c r="ID57" s="53"/>
    </row>
    <row r="58" spans="1:238" s="113" customFormat="1" ht="60" hidden="1" x14ac:dyDescent="0.25">
      <c r="A58" s="2"/>
      <c r="B58" s="88" t="s">
        <v>87</v>
      </c>
      <c r="C58" s="79" t="s">
        <v>23</v>
      </c>
      <c r="D58" s="79" t="s">
        <v>70</v>
      </c>
      <c r="E58" s="80" t="s">
        <v>88</v>
      </c>
      <c r="F58" s="81">
        <v>200</v>
      </c>
      <c r="G58" s="83"/>
      <c r="H58" s="128"/>
      <c r="I58" s="129"/>
      <c r="J58" s="130"/>
      <c r="K58" s="128"/>
      <c r="L58" s="128"/>
      <c r="M58" s="128"/>
      <c r="N58" s="128"/>
      <c r="O58" s="62"/>
      <c r="P58" s="128"/>
      <c r="Q58" s="71"/>
      <c r="R58" s="128"/>
      <c r="S58" s="128"/>
      <c r="T58" s="131"/>
      <c r="U58" s="11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7"/>
      <c r="EH58" s="87"/>
      <c r="EI58" s="87"/>
      <c r="EJ58" s="87"/>
      <c r="EK58" s="87"/>
      <c r="EL58" s="87"/>
      <c r="EM58" s="87"/>
      <c r="EN58" s="87"/>
      <c r="EO58" s="87"/>
      <c r="EP58" s="87"/>
      <c r="EQ58" s="87"/>
      <c r="ER58" s="87"/>
      <c r="ES58" s="87"/>
      <c r="ET58" s="87"/>
      <c r="EU58" s="87"/>
      <c r="EV58" s="87"/>
      <c r="EW58" s="87"/>
      <c r="EX58" s="87"/>
      <c r="EY58" s="87"/>
      <c r="EZ58" s="87"/>
      <c r="FA58" s="87"/>
      <c r="FB58" s="87"/>
      <c r="FC58" s="87"/>
      <c r="FD58" s="87"/>
      <c r="FE58" s="87"/>
      <c r="FF58" s="87"/>
      <c r="FG58" s="87"/>
      <c r="FH58" s="87"/>
      <c r="FI58" s="87"/>
      <c r="FJ58" s="87"/>
      <c r="FK58" s="87"/>
      <c r="FL58" s="87"/>
      <c r="FM58" s="87"/>
      <c r="FN58" s="87"/>
      <c r="FO58" s="87"/>
      <c r="FP58" s="87"/>
      <c r="FQ58" s="87"/>
      <c r="FR58" s="87"/>
      <c r="FS58" s="87"/>
      <c r="FT58" s="87"/>
      <c r="FU58" s="87"/>
      <c r="FV58" s="87"/>
      <c r="FW58" s="87"/>
      <c r="FX58" s="87"/>
      <c r="FY58" s="87"/>
      <c r="FZ58" s="87"/>
      <c r="GA58" s="87"/>
      <c r="GB58" s="87"/>
      <c r="GC58" s="87"/>
      <c r="GD58" s="87"/>
      <c r="GE58" s="87"/>
      <c r="GF58" s="87"/>
      <c r="GG58" s="87"/>
      <c r="GH58" s="87"/>
      <c r="GI58" s="87"/>
      <c r="GJ58" s="87"/>
      <c r="GK58" s="87"/>
      <c r="GL58" s="87"/>
      <c r="GM58" s="87"/>
      <c r="GN58" s="87"/>
      <c r="GO58" s="87"/>
      <c r="GP58" s="87"/>
      <c r="GQ58" s="87"/>
      <c r="GR58" s="87"/>
      <c r="GS58" s="87"/>
      <c r="GT58" s="87"/>
      <c r="GU58" s="87"/>
      <c r="GV58" s="87"/>
      <c r="GW58" s="87"/>
      <c r="GX58" s="87"/>
      <c r="GY58" s="87"/>
      <c r="GZ58" s="87"/>
      <c r="HA58" s="87"/>
      <c r="HB58" s="87"/>
      <c r="HC58" s="87"/>
      <c r="HD58" s="87"/>
      <c r="HE58" s="87"/>
      <c r="HF58" s="87"/>
      <c r="HG58" s="87"/>
      <c r="HH58" s="87"/>
      <c r="HI58" s="87"/>
      <c r="HJ58" s="87"/>
      <c r="HK58" s="87"/>
      <c r="HL58" s="87"/>
      <c r="HM58" s="87"/>
      <c r="HN58" s="87"/>
      <c r="HO58" s="87"/>
      <c r="HP58" s="87"/>
      <c r="HQ58" s="87"/>
      <c r="HR58" s="53"/>
      <c r="HS58" s="53"/>
      <c r="HT58" s="53"/>
      <c r="HU58" s="53"/>
      <c r="HV58" s="53"/>
      <c r="HW58" s="53"/>
      <c r="HX58" s="53"/>
      <c r="HY58" s="53"/>
      <c r="HZ58" s="53"/>
      <c r="IA58" s="53"/>
      <c r="IB58" s="53"/>
      <c r="IC58" s="53"/>
      <c r="ID58" s="53"/>
    </row>
    <row r="59" spans="1:238" s="123" customFormat="1" ht="75" hidden="1" x14ac:dyDescent="0.25">
      <c r="A59" s="2"/>
      <c r="B59" s="88" t="s">
        <v>89</v>
      </c>
      <c r="C59" s="79" t="s">
        <v>23</v>
      </c>
      <c r="D59" s="79" t="s">
        <v>70</v>
      </c>
      <c r="E59" s="80" t="s">
        <v>90</v>
      </c>
      <c r="F59" s="81">
        <v>200</v>
      </c>
      <c r="G59" s="83"/>
      <c r="H59" s="128"/>
      <c r="I59" s="129"/>
      <c r="J59" s="130"/>
      <c r="K59" s="128"/>
      <c r="L59" s="128"/>
      <c r="M59" s="128"/>
      <c r="N59" s="128"/>
      <c r="O59" s="62"/>
      <c r="P59" s="128"/>
      <c r="Q59" s="71"/>
      <c r="R59" s="128"/>
      <c r="S59" s="128"/>
      <c r="T59" s="131"/>
      <c r="U59" s="11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87"/>
      <c r="DX59" s="87"/>
      <c r="DY59" s="87"/>
      <c r="DZ59" s="87"/>
      <c r="EA59" s="87"/>
      <c r="EB59" s="87"/>
      <c r="EC59" s="87"/>
      <c r="ED59" s="87"/>
      <c r="EE59" s="87"/>
      <c r="EF59" s="87"/>
      <c r="EG59" s="87"/>
      <c r="EH59" s="87"/>
      <c r="EI59" s="87"/>
      <c r="EJ59" s="87"/>
      <c r="EK59" s="87"/>
      <c r="EL59" s="87"/>
      <c r="EM59" s="87"/>
      <c r="EN59" s="87"/>
      <c r="EO59" s="87"/>
      <c r="EP59" s="87"/>
      <c r="EQ59" s="87"/>
      <c r="ER59" s="87"/>
      <c r="ES59" s="87"/>
      <c r="ET59" s="87"/>
      <c r="EU59" s="87"/>
      <c r="EV59" s="87"/>
      <c r="EW59" s="87"/>
      <c r="EX59" s="87"/>
      <c r="EY59" s="87"/>
      <c r="EZ59" s="87"/>
      <c r="FA59" s="87"/>
      <c r="FB59" s="87"/>
      <c r="FC59" s="87"/>
      <c r="FD59" s="87"/>
      <c r="FE59" s="87"/>
      <c r="FF59" s="87"/>
      <c r="FG59" s="87"/>
      <c r="FH59" s="87"/>
      <c r="FI59" s="87"/>
      <c r="FJ59" s="87"/>
      <c r="FK59" s="87"/>
      <c r="FL59" s="87"/>
      <c r="FM59" s="87"/>
      <c r="FN59" s="87"/>
      <c r="FO59" s="87"/>
      <c r="FP59" s="87"/>
      <c r="FQ59" s="87"/>
      <c r="FR59" s="87"/>
      <c r="FS59" s="87"/>
      <c r="FT59" s="87"/>
      <c r="FU59" s="87"/>
      <c r="FV59" s="87"/>
      <c r="FW59" s="87"/>
      <c r="FX59" s="87"/>
      <c r="FY59" s="87"/>
      <c r="FZ59" s="87"/>
      <c r="GA59" s="87"/>
      <c r="GB59" s="87"/>
      <c r="GC59" s="87"/>
      <c r="GD59" s="87"/>
      <c r="GE59" s="87"/>
      <c r="GF59" s="87"/>
      <c r="GG59" s="87"/>
      <c r="GH59" s="87"/>
      <c r="GI59" s="87"/>
      <c r="GJ59" s="87"/>
      <c r="GK59" s="87"/>
      <c r="GL59" s="87"/>
      <c r="GM59" s="87"/>
      <c r="GN59" s="87"/>
      <c r="GO59" s="87"/>
      <c r="GP59" s="87"/>
      <c r="GQ59" s="87"/>
      <c r="GR59" s="87"/>
      <c r="GS59" s="87"/>
      <c r="GT59" s="87"/>
      <c r="GU59" s="87"/>
      <c r="GV59" s="87"/>
      <c r="GW59" s="87"/>
      <c r="GX59" s="87"/>
      <c r="GY59" s="87"/>
      <c r="GZ59" s="87"/>
      <c r="HA59" s="87"/>
      <c r="HB59" s="87"/>
      <c r="HC59" s="87"/>
      <c r="HD59" s="87"/>
      <c r="HE59" s="87"/>
      <c r="HF59" s="87"/>
      <c r="HG59" s="87"/>
      <c r="HH59" s="87"/>
      <c r="HI59" s="87"/>
      <c r="HJ59" s="87"/>
      <c r="HK59" s="87"/>
      <c r="HL59" s="87"/>
      <c r="HM59" s="87"/>
      <c r="HN59" s="87"/>
      <c r="HO59" s="87"/>
      <c r="HP59" s="87"/>
      <c r="HQ59" s="87"/>
      <c r="HR59" s="53"/>
      <c r="HS59" s="53"/>
      <c r="HT59" s="53"/>
      <c r="HU59" s="53"/>
      <c r="HV59" s="53"/>
      <c r="HW59" s="53"/>
      <c r="HX59" s="53"/>
      <c r="HY59" s="53"/>
      <c r="HZ59" s="53"/>
      <c r="IA59" s="53"/>
      <c r="IB59" s="53"/>
      <c r="IC59" s="53"/>
      <c r="ID59" s="53"/>
    </row>
    <row r="60" spans="1:238" s="123" customFormat="1" x14ac:dyDescent="0.25">
      <c r="A60" s="2"/>
      <c r="B60" s="63" t="s">
        <v>91</v>
      </c>
      <c r="C60" s="64" t="s">
        <v>92</v>
      </c>
      <c r="D60" s="64"/>
      <c r="E60" s="75"/>
      <c r="F60" s="116"/>
      <c r="G60" s="68">
        <f t="shared" ref="G60:G75" si="22">SUM(H60:M60)</f>
        <v>172.70000000000002</v>
      </c>
      <c r="H60" s="68">
        <f t="shared" ref="H60:N62" si="23">H61</f>
        <v>172.70000000000002</v>
      </c>
      <c r="I60" s="69">
        <f t="shared" si="23"/>
        <v>0</v>
      </c>
      <c r="J60" s="111">
        <f t="shared" si="23"/>
        <v>0</v>
      </c>
      <c r="K60" s="68">
        <f t="shared" si="23"/>
        <v>0</v>
      </c>
      <c r="L60" s="68">
        <f t="shared" si="23"/>
        <v>0</v>
      </c>
      <c r="M60" s="68">
        <f t="shared" si="23"/>
        <v>0</v>
      </c>
      <c r="N60" s="68">
        <f t="shared" si="23"/>
        <v>189.8</v>
      </c>
      <c r="O60" s="62">
        <f t="shared" ref="O60:O75" si="24">N60-M60</f>
        <v>189.8</v>
      </c>
      <c r="P60" s="68">
        <f>P61</f>
        <v>189.8</v>
      </c>
      <c r="Q60" s="71"/>
      <c r="R60" s="68">
        <f t="shared" ref="R60:S62" si="25">R61</f>
        <v>206.7</v>
      </c>
      <c r="S60" s="68">
        <f t="shared" si="25"/>
        <v>206.7</v>
      </c>
      <c r="T60" s="70"/>
      <c r="U60" s="72"/>
      <c r="V60" s="117"/>
      <c r="W60" s="117"/>
      <c r="X60" s="132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  <c r="DQ60" s="117"/>
      <c r="DR60" s="117"/>
      <c r="DS60" s="117"/>
      <c r="DT60" s="117"/>
      <c r="DU60" s="117"/>
      <c r="DV60" s="117"/>
      <c r="DW60" s="117"/>
      <c r="DX60" s="117"/>
      <c r="DY60" s="117"/>
      <c r="DZ60" s="117"/>
      <c r="EA60" s="117"/>
      <c r="EB60" s="117"/>
      <c r="EC60" s="117"/>
      <c r="ED60" s="117"/>
      <c r="EE60" s="117"/>
      <c r="EF60" s="117"/>
      <c r="EG60" s="117"/>
      <c r="EH60" s="117"/>
      <c r="EI60" s="117"/>
      <c r="EJ60" s="117"/>
      <c r="EK60" s="117"/>
      <c r="EL60" s="117"/>
      <c r="EM60" s="117"/>
      <c r="EN60" s="117"/>
      <c r="EO60" s="117"/>
      <c r="EP60" s="117"/>
      <c r="EQ60" s="117"/>
      <c r="ER60" s="117"/>
      <c r="ES60" s="117"/>
      <c r="ET60" s="117"/>
      <c r="EU60" s="117"/>
      <c r="EV60" s="117"/>
      <c r="EW60" s="117"/>
      <c r="EX60" s="117"/>
      <c r="EY60" s="117"/>
      <c r="EZ60" s="117"/>
      <c r="FA60" s="117"/>
      <c r="FB60" s="117"/>
      <c r="FC60" s="117"/>
      <c r="FD60" s="117"/>
      <c r="FE60" s="117"/>
      <c r="FF60" s="117"/>
      <c r="FG60" s="117"/>
      <c r="FH60" s="117"/>
      <c r="FI60" s="117"/>
      <c r="FJ60" s="117"/>
      <c r="FK60" s="117"/>
      <c r="FL60" s="117"/>
      <c r="FM60" s="117"/>
      <c r="FN60" s="117"/>
      <c r="FO60" s="117"/>
      <c r="FP60" s="117"/>
      <c r="FQ60" s="117"/>
      <c r="FR60" s="117"/>
      <c r="FS60" s="117"/>
      <c r="FT60" s="117"/>
      <c r="FU60" s="117"/>
      <c r="FV60" s="117"/>
      <c r="FW60" s="117"/>
      <c r="FX60" s="117"/>
      <c r="FY60" s="117"/>
      <c r="FZ60" s="117"/>
      <c r="GA60" s="117"/>
      <c r="GB60" s="117"/>
      <c r="GC60" s="117"/>
      <c r="GD60" s="117"/>
      <c r="GE60" s="117"/>
      <c r="GF60" s="117"/>
      <c r="GG60" s="117"/>
      <c r="GH60" s="117"/>
      <c r="GI60" s="117"/>
      <c r="GJ60" s="117"/>
      <c r="GK60" s="117"/>
      <c r="GL60" s="117"/>
      <c r="GM60" s="117"/>
      <c r="GN60" s="117"/>
      <c r="GO60" s="117"/>
      <c r="GP60" s="117"/>
      <c r="GQ60" s="117"/>
      <c r="GR60" s="117"/>
      <c r="GS60" s="117"/>
      <c r="GT60" s="117"/>
      <c r="GU60" s="117"/>
      <c r="GV60" s="117"/>
      <c r="GW60" s="117"/>
      <c r="GX60" s="117"/>
      <c r="GY60" s="117"/>
      <c r="GZ60" s="117"/>
      <c r="HA60" s="117"/>
      <c r="HB60" s="117"/>
      <c r="HC60" s="117"/>
      <c r="HD60" s="117"/>
      <c r="HE60" s="117"/>
      <c r="HF60" s="117"/>
      <c r="HG60" s="117"/>
      <c r="HH60" s="117"/>
      <c r="HI60" s="117"/>
      <c r="HJ60" s="117"/>
      <c r="HK60" s="117"/>
      <c r="HL60" s="117"/>
      <c r="HM60" s="117"/>
      <c r="HN60" s="117"/>
      <c r="HO60" s="117"/>
      <c r="HP60" s="117"/>
      <c r="HQ60" s="117"/>
      <c r="HR60" s="53"/>
      <c r="HS60" s="53"/>
      <c r="HT60" s="53"/>
      <c r="HU60" s="53"/>
      <c r="HV60" s="53"/>
      <c r="HW60" s="53"/>
      <c r="HX60" s="53"/>
      <c r="HY60" s="53"/>
      <c r="HZ60" s="53"/>
      <c r="IA60" s="53"/>
      <c r="IB60" s="53"/>
      <c r="IC60" s="53"/>
      <c r="ID60" s="53"/>
    </row>
    <row r="61" spans="1:238" s="123" customFormat="1" ht="29.25" x14ac:dyDescent="0.25">
      <c r="A61" s="2"/>
      <c r="B61" s="63" t="s">
        <v>93</v>
      </c>
      <c r="C61" s="64" t="s">
        <v>92</v>
      </c>
      <c r="D61" s="64" t="s">
        <v>94</v>
      </c>
      <c r="E61" s="75"/>
      <c r="F61" s="116"/>
      <c r="G61" s="68">
        <f t="shared" si="22"/>
        <v>172.70000000000002</v>
      </c>
      <c r="H61" s="68">
        <f t="shared" si="23"/>
        <v>172.70000000000002</v>
      </c>
      <c r="I61" s="69">
        <f t="shared" si="23"/>
        <v>0</v>
      </c>
      <c r="J61" s="111">
        <f t="shared" si="23"/>
        <v>0</v>
      </c>
      <c r="K61" s="68">
        <f t="shared" si="23"/>
        <v>0</v>
      </c>
      <c r="L61" s="68">
        <f t="shared" si="23"/>
        <v>0</v>
      </c>
      <c r="M61" s="68">
        <f t="shared" si="23"/>
        <v>0</v>
      </c>
      <c r="N61" s="68">
        <f t="shared" si="23"/>
        <v>189.8</v>
      </c>
      <c r="O61" s="62">
        <f t="shared" si="24"/>
        <v>189.8</v>
      </c>
      <c r="P61" s="68">
        <f>P62</f>
        <v>189.8</v>
      </c>
      <c r="Q61" s="71"/>
      <c r="R61" s="68">
        <f t="shared" si="25"/>
        <v>206.7</v>
      </c>
      <c r="S61" s="68">
        <f t="shared" si="25"/>
        <v>206.7</v>
      </c>
      <c r="T61" s="70"/>
      <c r="U61" s="72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  <c r="DQ61" s="117"/>
      <c r="DR61" s="117"/>
      <c r="DS61" s="117"/>
      <c r="DT61" s="117"/>
      <c r="DU61" s="117"/>
      <c r="DV61" s="117"/>
      <c r="DW61" s="117"/>
      <c r="DX61" s="117"/>
      <c r="DY61" s="117"/>
      <c r="DZ61" s="117"/>
      <c r="EA61" s="117"/>
      <c r="EB61" s="117"/>
      <c r="EC61" s="117"/>
      <c r="ED61" s="117"/>
      <c r="EE61" s="117"/>
      <c r="EF61" s="117"/>
      <c r="EG61" s="117"/>
      <c r="EH61" s="117"/>
      <c r="EI61" s="117"/>
      <c r="EJ61" s="117"/>
      <c r="EK61" s="117"/>
      <c r="EL61" s="117"/>
      <c r="EM61" s="117"/>
      <c r="EN61" s="117"/>
      <c r="EO61" s="117"/>
      <c r="EP61" s="117"/>
      <c r="EQ61" s="117"/>
      <c r="ER61" s="117"/>
      <c r="ES61" s="117"/>
      <c r="ET61" s="117"/>
      <c r="EU61" s="117"/>
      <c r="EV61" s="117"/>
      <c r="EW61" s="117"/>
      <c r="EX61" s="117"/>
      <c r="EY61" s="117"/>
      <c r="EZ61" s="117"/>
      <c r="FA61" s="117"/>
      <c r="FB61" s="117"/>
      <c r="FC61" s="117"/>
      <c r="FD61" s="117"/>
      <c r="FE61" s="117"/>
      <c r="FF61" s="117"/>
      <c r="FG61" s="117"/>
      <c r="FH61" s="117"/>
      <c r="FI61" s="117"/>
      <c r="FJ61" s="117"/>
      <c r="FK61" s="117"/>
      <c r="FL61" s="117"/>
      <c r="FM61" s="117"/>
      <c r="FN61" s="117"/>
      <c r="FO61" s="117"/>
      <c r="FP61" s="117"/>
      <c r="FQ61" s="117"/>
      <c r="FR61" s="117"/>
      <c r="FS61" s="117"/>
      <c r="FT61" s="117"/>
      <c r="FU61" s="117"/>
      <c r="FV61" s="117"/>
      <c r="FW61" s="117"/>
      <c r="FX61" s="117"/>
      <c r="FY61" s="117"/>
      <c r="FZ61" s="117"/>
      <c r="GA61" s="117"/>
      <c r="GB61" s="117"/>
      <c r="GC61" s="117"/>
      <c r="GD61" s="117"/>
      <c r="GE61" s="117"/>
      <c r="GF61" s="117"/>
      <c r="GG61" s="117"/>
      <c r="GH61" s="117"/>
      <c r="GI61" s="117"/>
      <c r="GJ61" s="117"/>
      <c r="GK61" s="117"/>
      <c r="GL61" s="117"/>
      <c r="GM61" s="117"/>
      <c r="GN61" s="117"/>
      <c r="GO61" s="117"/>
      <c r="GP61" s="117"/>
      <c r="GQ61" s="117"/>
      <c r="GR61" s="117"/>
      <c r="GS61" s="117"/>
      <c r="GT61" s="117"/>
      <c r="GU61" s="117"/>
      <c r="GV61" s="117"/>
      <c r="GW61" s="117"/>
      <c r="GX61" s="117"/>
      <c r="GY61" s="117"/>
      <c r="GZ61" s="117"/>
      <c r="HA61" s="117"/>
      <c r="HB61" s="117"/>
      <c r="HC61" s="117"/>
      <c r="HD61" s="117"/>
      <c r="HE61" s="117"/>
      <c r="HF61" s="117"/>
      <c r="HG61" s="117"/>
      <c r="HH61" s="117"/>
      <c r="HI61" s="117"/>
      <c r="HJ61" s="117"/>
      <c r="HK61" s="117"/>
      <c r="HL61" s="117"/>
      <c r="HM61" s="117"/>
      <c r="HN61" s="117"/>
      <c r="HO61" s="117"/>
      <c r="HP61" s="117"/>
      <c r="HQ61" s="117"/>
      <c r="HR61" s="53"/>
      <c r="HS61" s="53"/>
      <c r="HT61" s="53"/>
      <c r="HU61" s="53"/>
      <c r="HV61" s="53"/>
      <c r="HW61" s="53"/>
      <c r="HX61" s="53"/>
      <c r="HY61" s="53"/>
      <c r="HZ61" s="53"/>
      <c r="IA61" s="53"/>
      <c r="IB61" s="53"/>
      <c r="IC61" s="53"/>
      <c r="ID61" s="53"/>
    </row>
    <row r="62" spans="1:238" s="98" customFormat="1" x14ac:dyDescent="0.25">
      <c r="A62" s="2"/>
      <c r="B62" s="93" t="s">
        <v>54</v>
      </c>
      <c r="C62" s="79" t="s">
        <v>92</v>
      </c>
      <c r="D62" s="79" t="s">
        <v>94</v>
      </c>
      <c r="E62" s="80" t="s">
        <v>55</v>
      </c>
      <c r="F62" s="81"/>
      <c r="G62" s="83">
        <f t="shared" si="22"/>
        <v>172.70000000000002</v>
      </c>
      <c r="H62" s="83">
        <f t="shared" si="23"/>
        <v>172.70000000000002</v>
      </c>
      <c r="I62" s="84">
        <f t="shared" si="23"/>
        <v>0</v>
      </c>
      <c r="J62" s="89">
        <f t="shared" si="23"/>
        <v>0</v>
      </c>
      <c r="K62" s="83">
        <f t="shared" si="23"/>
        <v>0</v>
      </c>
      <c r="L62" s="83">
        <f t="shared" si="23"/>
        <v>0</v>
      </c>
      <c r="M62" s="83">
        <f t="shared" si="23"/>
        <v>0</v>
      </c>
      <c r="N62" s="83">
        <f t="shared" si="23"/>
        <v>189.8</v>
      </c>
      <c r="O62" s="62">
        <f t="shared" si="24"/>
        <v>189.8</v>
      </c>
      <c r="P62" s="83">
        <f>P63</f>
        <v>189.8</v>
      </c>
      <c r="Q62" s="71"/>
      <c r="R62" s="83">
        <f t="shared" si="25"/>
        <v>206.7</v>
      </c>
      <c r="S62" s="83">
        <f t="shared" si="25"/>
        <v>206.7</v>
      </c>
      <c r="T62" s="86"/>
      <c r="U62" s="11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87"/>
      <c r="EC62" s="87"/>
      <c r="ED62" s="87"/>
      <c r="EE62" s="87"/>
      <c r="EF62" s="87"/>
      <c r="EG62" s="87"/>
      <c r="EH62" s="87"/>
      <c r="EI62" s="87"/>
      <c r="EJ62" s="87"/>
      <c r="EK62" s="87"/>
      <c r="EL62" s="87"/>
      <c r="EM62" s="87"/>
      <c r="EN62" s="87"/>
      <c r="EO62" s="87"/>
      <c r="EP62" s="87"/>
      <c r="EQ62" s="87"/>
      <c r="ER62" s="87"/>
      <c r="ES62" s="87"/>
      <c r="ET62" s="87"/>
      <c r="EU62" s="87"/>
      <c r="EV62" s="87"/>
      <c r="EW62" s="87"/>
      <c r="EX62" s="87"/>
      <c r="EY62" s="87"/>
      <c r="EZ62" s="87"/>
      <c r="FA62" s="87"/>
      <c r="FB62" s="87"/>
      <c r="FC62" s="87"/>
      <c r="FD62" s="87"/>
      <c r="FE62" s="87"/>
      <c r="FF62" s="87"/>
      <c r="FG62" s="87"/>
      <c r="FH62" s="87"/>
      <c r="FI62" s="87"/>
      <c r="FJ62" s="87"/>
      <c r="FK62" s="87"/>
      <c r="FL62" s="87"/>
      <c r="FM62" s="87"/>
      <c r="FN62" s="87"/>
      <c r="FO62" s="87"/>
      <c r="FP62" s="87"/>
      <c r="FQ62" s="87"/>
      <c r="FR62" s="87"/>
      <c r="FS62" s="87"/>
      <c r="FT62" s="87"/>
      <c r="FU62" s="87"/>
      <c r="FV62" s="87"/>
      <c r="FW62" s="87"/>
      <c r="FX62" s="87"/>
      <c r="FY62" s="87"/>
      <c r="FZ62" s="87"/>
      <c r="GA62" s="87"/>
      <c r="GB62" s="87"/>
      <c r="GC62" s="87"/>
      <c r="GD62" s="87"/>
      <c r="GE62" s="87"/>
      <c r="GF62" s="87"/>
      <c r="GG62" s="87"/>
      <c r="GH62" s="87"/>
      <c r="GI62" s="87"/>
      <c r="GJ62" s="87"/>
      <c r="GK62" s="87"/>
      <c r="GL62" s="87"/>
      <c r="GM62" s="87"/>
      <c r="GN62" s="87"/>
      <c r="GO62" s="87"/>
      <c r="GP62" s="87"/>
      <c r="GQ62" s="87"/>
      <c r="GR62" s="87"/>
      <c r="GS62" s="87"/>
      <c r="GT62" s="87"/>
      <c r="GU62" s="87"/>
      <c r="GV62" s="87"/>
      <c r="GW62" s="87"/>
      <c r="GX62" s="87"/>
      <c r="GY62" s="87"/>
      <c r="GZ62" s="87"/>
      <c r="HA62" s="87"/>
      <c r="HB62" s="87"/>
      <c r="HC62" s="87"/>
      <c r="HD62" s="87"/>
      <c r="HE62" s="87"/>
      <c r="HF62" s="87"/>
      <c r="HG62" s="87"/>
      <c r="HH62" s="87"/>
      <c r="HI62" s="87"/>
      <c r="HJ62" s="87"/>
      <c r="HK62" s="87"/>
      <c r="HL62" s="87"/>
      <c r="HM62" s="87"/>
      <c r="HN62" s="87"/>
      <c r="HO62" s="87"/>
      <c r="HP62" s="87"/>
      <c r="HQ62" s="87"/>
      <c r="HR62" s="53"/>
      <c r="HS62" s="53"/>
      <c r="HT62" s="53"/>
      <c r="HU62" s="53"/>
      <c r="HV62" s="53"/>
      <c r="HW62" s="53"/>
      <c r="HX62" s="53"/>
      <c r="HY62" s="53"/>
      <c r="HZ62" s="53"/>
      <c r="IA62" s="53"/>
      <c r="IB62" s="53"/>
      <c r="IC62" s="53"/>
      <c r="ID62" s="53"/>
    </row>
    <row r="63" spans="1:238" s="98" customFormat="1" ht="30" x14ac:dyDescent="0.25">
      <c r="A63" s="2"/>
      <c r="B63" s="94" t="s">
        <v>56</v>
      </c>
      <c r="C63" s="79" t="s">
        <v>92</v>
      </c>
      <c r="D63" s="79" t="s">
        <v>94</v>
      </c>
      <c r="E63" s="80">
        <v>999</v>
      </c>
      <c r="F63" s="81"/>
      <c r="G63" s="83">
        <f t="shared" si="22"/>
        <v>172.70000000000002</v>
      </c>
      <c r="H63" s="83">
        <f t="shared" ref="H63:N63" si="26">SUM(H64:H65)</f>
        <v>172.70000000000002</v>
      </c>
      <c r="I63" s="84">
        <f t="shared" si="26"/>
        <v>0</v>
      </c>
      <c r="J63" s="89">
        <f t="shared" si="26"/>
        <v>0</v>
      </c>
      <c r="K63" s="83">
        <f t="shared" si="26"/>
        <v>0</v>
      </c>
      <c r="L63" s="83">
        <f t="shared" si="26"/>
        <v>0</v>
      </c>
      <c r="M63" s="83">
        <f t="shared" si="26"/>
        <v>0</v>
      </c>
      <c r="N63" s="83">
        <f t="shared" si="26"/>
        <v>189.8</v>
      </c>
      <c r="O63" s="62">
        <f t="shared" si="24"/>
        <v>189.8</v>
      </c>
      <c r="P63" s="83">
        <f>SUM(P64:P65)</f>
        <v>189.8</v>
      </c>
      <c r="Q63" s="71"/>
      <c r="R63" s="83">
        <f>SUM(R64:R65)</f>
        <v>206.7</v>
      </c>
      <c r="S63" s="83">
        <f>SUM(S64:S65)</f>
        <v>206.7</v>
      </c>
      <c r="T63" s="86"/>
      <c r="U63" s="11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X63" s="87"/>
      <c r="FY63" s="87"/>
      <c r="FZ63" s="87"/>
      <c r="GA63" s="87"/>
      <c r="GB63" s="87"/>
      <c r="GC63" s="87"/>
      <c r="GD63" s="87"/>
      <c r="GE63" s="87"/>
      <c r="GF63" s="87"/>
      <c r="GG63" s="87"/>
      <c r="GH63" s="87"/>
      <c r="GI63" s="87"/>
      <c r="GJ63" s="87"/>
      <c r="GK63" s="87"/>
      <c r="GL63" s="87"/>
      <c r="GM63" s="87"/>
      <c r="GN63" s="87"/>
      <c r="GO63" s="87"/>
      <c r="GP63" s="87"/>
      <c r="GQ63" s="87"/>
      <c r="GR63" s="87"/>
      <c r="GS63" s="87"/>
      <c r="GT63" s="87"/>
      <c r="GU63" s="87"/>
      <c r="GV63" s="87"/>
      <c r="GW63" s="87"/>
      <c r="GX63" s="87"/>
      <c r="GY63" s="87"/>
      <c r="GZ63" s="87"/>
      <c r="HA63" s="87"/>
      <c r="HB63" s="87"/>
      <c r="HC63" s="87"/>
      <c r="HD63" s="87"/>
      <c r="HE63" s="87"/>
      <c r="HF63" s="87"/>
      <c r="HG63" s="87"/>
      <c r="HH63" s="87"/>
      <c r="HI63" s="87"/>
      <c r="HJ63" s="87"/>
      <c r="HK63" s="87"/>
      <c r="HL63" s="87"/>
      <c r="HM63" s="87"/>
      <c r="HN63" s="87"/>
      <c r="HO63" s="87"/>
      <c r="HP63" s="87"/>
      <c r="HQ63" s="87"/>
      <c r="HR63" s="53"/>
      <c r="HS63" s="53"/>
      <c r="HT63" s="53"/>
      <c r="HU63" s="53"/>
      <c r="HV63" s="53"/>
      <c r="HW63" s="53"/>
      <c r="HX63" s="53"/>
      <c r="HY63" s="53"/>
      <c r="HZ63" s="53"/>
      <c r="IA63" s="53"/>
      <c r="IB63" s="53"/>
      <c r="IC63" s="53"/>
      <c r="ID63" s="53"/>
    </row>
    <row r="64" spans="1:238" s="87" customFormat="1" ht="120" x14ac:dyDescent="0.25">
      <c r="A64" s="2"/>
      <c r="B64" s="133" t="s">
        <v>95</v>
      </c>
      <c r="C64" s="106" t="s">
        <v>92</v>
      </c>
      <c r="D64" s="106" t="s">
        <v>94</v>
      </c>
      <c r="E64" s="91" t="s">
        <v>96</v>
      </c>
      <c r="F64" s="106" t="s">
        <v>59</v>
      </c>
      <c r="G64" s="83">
        <f t="shared" si="22"/>
        <v>150.4</v>
      </c>
      <c r="H64" s="83">
        <v>150.4</v>
      </c>
      <c r="I64" s="84"/>
      <c r="J64" s="89"/>
      <c r="K64" s="83"/>
      <c r="L64" s="83"/>
      <c r="M64" s="83"/>
      <c r="N64" s="83">
        <v>150.4</v>
      </c>
      <c r="O64" s="62">
        <f t="shared" si="24"/>
        <v>150.4</v>
      </c>
      <c r="P64" s="83">
        <v>150.4</v>
      </c>
      <c r="Q64" s="71"/>
      <c r="R64" s="83">
        <v>150.4</v>
      </c>
      <c r="S64" s="83">
        <v>150.4</v>
      </c>
      <c r="T64" s="86"/>
      <c r="U64" s="15"/>
      <c r="W64" s="98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53"/>
      <c r="HS64" s="53"/>
      <c r="HT64" s="53"/>
      <c r="HU64" s="53"/>
      <c r="HV64" s="53"/>
      <c r="HW64" s="53"/>
      <c r="HX64" s="53"/>
      <c r="HY64" s="53"/>
      <c r="HZ64" s="53"/>
      <c r="IA64" s="53"/>
      <c r="IB64" s="53"/>
      <c r="IC64" s="53"/>
      <c r="ID64" s="53"/>
    </row>
    <row r="65" spans="1:238" s="117" customFormat="1" ht="75" x14ac:dyDescent="0.25">
      <c r="A65" s="2"/>
      <c r="B65" s="133" t="s">
        <v>97</v>
      </c>
      <c r="C65" s="106" t="s">
        <v>92</v>
      </c>
      <c r="D65" s="106" t="s">
        <v>94</v>
      </c>
      <c r="E65" s="91" t="s">
        <v>96</v>
      </c>
      <c r="F65" s="106" t="s">
        <v>98</v>
      </c>
      <c r="G65" s="83">
        <f t="shared" si="22"/>
        <v>22.3</v>
      </c>
      <c r="H65" s="83">
        <f>1.8+20.5</f>
        <v>22.3</v>
      </c>
      <c r="I65" s="84"/>
      <c r="J65" s="89"/>
      <c r="K65" s="83"/>
      <c r="L65" s="83"/>
      <c r="M65" s="83"/>
      <c r="N65" s="83">
        <f>7.1+32.3</f>
        <v>39.4</v>
      </c>
      <c r="O65" s="62">
        <f t="shared" si="24"/>
        <v>39.4</v>
      </c>
      <c r="P65" s="83">
        <f>7.1+32.3</f>
        <v>39.4</v>
      </c>
      <c r="Q65" s="71"/>
      <c r="R65" s="83">
        <f>13.8+42.5</f>
        <v>56.3</v>
      </c>
      <c r="S65" s="83">
        <f>13.8+42.5</f>
        <v>56.3</v>
      </c>
      <c r="T65" s="86"/>
      <c r="U65" s="15"/>
      <c r="V65" s="87"/>
      <c r="W65" s="98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53"/>
      <c r="HS65" s="53"/>
      <c r="HT65" s="53"/>
      <c r="HU65" s="53"/>
      <c r="HV65" s="53"/>
      <c r="HW65" s="53"/>
      <c r="HX65" s="53"/>
      <c r="HY65" s="53"/>
      <c r="HZ65" s="53"/>
      <c r="IA65" s="53"/>
      <c r="IB65" s="53"/>
      <c r="IC65" s="53"/>
      <c r="ID65" s="53"/>
    </row>
    <row r="66" spans="1:238" s="87" customFormat="1" ht="28.5" x14ac:dyDescent="0.2">
      <c r="A66" s="2"/>
      <c r="B66" s="63" t="s">
        <v>99</v>
      </c>
      <c r="C66" s="109" t="s">
        <v>94</v>
      </c>
      <c r="D66" s="109"/>
      <c r="E66" s="110"/>
      <c r="F66" s="109"/>
      <c r="G66" s="68">
        <f t="shared" si="22"/>
        <v>308.5</v>
      </c>
      <c r="H66" s="134">
        <f t="shared" ref="H66:N66" si="27">H67</f>
        <v>300</v>
      </c>
      <c r="I66" s="135">
        <f t="shared" si="27"/>
        <v>0</v>
      </c>
      <c r="J66" s="136">
        <f t="shared" si="27"/>
        <v>8.5</v>
      </c>
      <c r="K66" s="134">
        <f t="shared" si="27"/>
        <v>0</v>
      </c>
      <c r="L66" s="134">
        <f t="shared" si="27"/>
        <v>0</v>
      </c>
      <c r="M66" s="134">
        <f t="shared" si="27"/>
        <v>0</v>
      </c>
      <c r="N66" s="134">
        <f t="shared" si="27"/>
        <v>300</v>
      </c>
      <c r="O66" s="62">
        <f t="shared" si="24"/>
        <v>300</v>
      </c>
      <c r="P66" s="134">
        <f>P67</f>
        <v>300</v>
      </c>
      <c r="Q66" s="71"/>
      <c r="R66" s="134">
        <f>R67</f>
        <v>300</v>
      </c>
      <c r="S66" s="134">
        <f>S67</f>
        <v>300</v>
      </c>
      <c r="T66" s="70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12"/>
      <c r="BK66" s="112"/>
      <c r="BL66" s="112"/>
      <c r="BM66" s="112"/>
      <c r="BN66" s="112"/>
      <c r="BO66" s="112"/>
      <c r="BP66" s="112"/>
      <c r="BQ66" s="112"/>
      <c r="BR66" s="112"/>
      <c r="BS66" s="112"/>
      <c r="BT66" s="112"/>
      <c r="BU66" s="112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2"/>
      <c r="CN66" s="112"/>
      <c r="CO66" s="112"/>
      <c r="CP66" s="112"/>
      <c r="CQ66" s="112"/>
      <c r="CR66" s="112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2"/>
      <c r="DD66" s="112"/>
      <c r="DE66" s="112"/>
      <c r="DF66" s="112"/>
      <c r="DG66" s="112"/>
      <c r="DH66" s="112"/>
      <c r="DI66" s="112"/>
      <c r="DJ66" s="112"/>
      <c r="DK66" s="112"/>
      <c r="DL66" s="112"/>
      <c r="DM66" s="112"/>
      <c r="DN66" s="112"/>
      <c r="DO66" s="112"/>
      <c r="DP66" s="112"/>
      <c r="DQ66" s="112"/>
      <c r="DR66" s="112"/>
      <c r="DS66" s="112"/>
      <c r="DT66" s="112"/>
      <c r="DU66" s="112"/>
      <c r="DV66" s="112"/>
      <c r="DW66" s="112"/>
      <c r="DX66" s="112"/>
      <c r="DY66" s="112"/>
      <c r="DZ66" s="112"/>
      <c r="EA66" s="112"/>
      <c r="EB66" s="112"/>
      <c r="EC66" s="112"/>
      <c r="ED66" s="112"/>
      <c r="EE66" s="112"/>
      <c r="EF66" s="112"/>
      <c r="EG66" s="112"/>
      <c r="EH66" s="112"/>
      <c r="EI66" s="112"/>
      <c r="EJ66" s="112"/>
      <c r="EK66" s="112"/>
      <c r="EL66" s="112"/>
      <c r="EM66" s="112"/>
      <c r="EN66" s="112"/>
      <c r="EO66" s="112"/>
      <c r="EP66" s="112"/>
      <c r="EQ66" s="112"/>
      <c r="ER66" s="112"/>
      <c r="ES66" s="112"/>
      <c r="ET66" s="112"/>
      <c r="EU66" s="112"/>
      <c r="EV66" s="112"/>
      <c r="EW66" s="112"/>
      <c r="EX66" s="112"/>
      <c r="EY66" s="112"/>
      <c r="EZ66" s="112"/>
      <c r="FA66" s="112"/>
      <c r="FB66" s="112"/>
      <c r="FC66" s="112"/>
      <c r="FD66" s="112"/>
      <c r="FE66" s="112"/>
      <c r="FF66" s="112"/>
      <c r="FG66" s="112"/>
      <c r="FH66" s="112"/>
      <c r="FI66" s="112"/>
      <c r="FJ66" s="112"/>
      <c r="FK66" s="112"/>
      <c r="FL66" s="112"/>
      <c r="FM66" s="112"/>
      <c r="FN66" s="112"/>
      <c r="FO66" s="112"/>
      <c r="FP66" s="112"/>
      <c r="FQ66" s="112"/>
      <c r="FR66" s="112"/>
      <c r="FS66" s="112"/>
      <c r="FT66" s="112"/>
      <c r="FU66" s="112"/>
      <c r="FV66" s="112"/>
      <c r="FW66" s="112"/>
      <c r="FX66" s="112"/>
      <c r="FY66" s="112"/>
      <c r="FZ66" s="112"/>
      <c r="GA66" s="112"/>
      <c r="GB66" s="112"/>
      <c r="GC66" s="112"/>
      <c r="GD66" s="112"/>
      <c r="GE66" s="112"/>
      <c r="GF66" s="112"/>
      <c r="GG66" s="112"/>
      <c r="GH66" s="112"/>
      <c r="GI66" s="112"/>
      <c r="GJ66" s="112"/>
      <c r="GK66" s="112"/>
      <c r="GL66" s="112"/>
      <c r="GM66" s="112"/>
      <c r="GN66" s="112"/>
      <c r="GO66" s="112"/>
      <c r="GP66" s="112"/>
      <c r="GQ66" s="112"/>
      <c r="GR66" s="112"/>
      <c r="GS66" s="112"/>
      <c r="GT66" s="112"/>
      <c r="GU66" s="112"/>
      <c r="GV66" s="112"/>
      <c r="GW66" s="112"/>
      <c r="GX66" s="112"/>
      <c r="GY66" s="112"/>
      <c r="GZ66" s="112"/>
      <c r="HA66" s="112"/>
      <c r="HB66" s="112"/>
      <c r="HC66" s="112"/>
      <c r="HD66" s="112"/>
      <c r="HE66" s="112"/>
      <c r="HF66" s="112"/>
      <c r="HG66" s="112"/>
      <c r="HH66" s="112"/>
      <c r="HI66" s="112"/>
      <c r="HJ66" s="112"/>
      <c r="HK66" s="112"/>
      <c r="HL66" s="112"/>
      <c r="HM66" s="112"/>
      <c r="HN66" s="112"/>
      <c r="HO66" s="112"/>
      <c r="HP66" s="112"/>
      <c r="HQ66" s="112"/>
      <c r="HR66" s="53"/>
      <c r="HS66" s="53"/>
      <c r="HT66" s="53"/>
      <c r="HU66" s="53"/>
      <c r="HV66" s="53"/>
      <c r="HW66" s="53"/>
      <c r="HX66" s="53"/>
      <c r="HY66" s="53"/>
      <c r="HZ66" s="53"/>
      <c r="IA66" s="53"/>
      <c r="IB66" s="53"/>
      <c r="IC66" s="53"/>
      <c r="ID66" s="53"/>
    </row>
    <row r="67" spans="1:238" s="87" customFormat="1" ht="57" x14ac:dyDescent="0.2">
      <c r="A67" s="2"/>
      <c r="B67" s="63" t="s">
        <v>100</v>
      </c>
      <c r="C67" s="109" t="s">
        <v>94</v>
      </c>
      <c r="D67" s="109" t="s">
        <v>101</v>
      </c>
      <c r="E67" s="110"/>
      <c r="F67" s="109"/>
      <c r="G67" s="68">
        <f t="shared" si="22"/>
        <v>308.5</v>
      </c>
      <c r="H67" s="68">
        <f t="shared" ref="H67:N67" si="28">H68+H76</f>
        <v>300</v>
      </c>
      <c r="I67" s="69">
        <f t="shared" si="28"/>
        <v>0</v>
      </c>
      <c r="J67" s="111">
        <f t="shared" si="28"/>
        <v>8.5</v>
      </c>
      <c r="K67" s="68">
        <f t="shared" si="28"/>
        <v>0</v>
      </c>
      <c r="L67" s="68">
        <f t="shared" si="28"/>
        <v>0</v>
      </c>
      <c r="M67" s="68">
        <f t="shared" si="28"/>
        <v>0</v>
      </c>
      <c r="N67" s="68">
        <f t="shared" si="28"/>
        <v>300</v>
      </c>
      <c r="O67" s="62">
        <f t="shared" si="24"/>
        <v>300</v>
      </c>
      <c r="P67" s="68">
        <f>P68+P76</f>
        <v>300</v>
      </c>
      <c r="Q67" s="71"/>
      <c r="R67" s="68">
        <f>R68+R76</f>
        <v>300</v>
      </c>
      <c r="S67" s="68">
        <f>S68+S76</f>
        <v>300</v>
      </c>
      <c r="T67" s="70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2"/>
      <c r="BQ67" s="112"/>
      <c r="BR67" s="112"/>
      <c r="BS67" s="112"/>
      <c r="BT67" s="112"/>
      <c r="BU67" s="112"/>
      <c r="BV67" s="112"/>
      <c r="BW67" s="112"/>
      <c r="BX67" s="112"/>
      <c r="BY67" s="112"/>
      <c r="BZ67" s="112"/>
      <c r="CA67" s="112"/>
      <c r="CB67" s="112"/>
      <c r="CC67" s="112"/>
      <c r="CD67" s="112"/>
      <c r="CE67" s="112"/>
      <c r="CF67" s="112"/>
      <c r="CG67" s="112"/>
      <c r="CH67" s="112"/>
      <c r="CI67" s="112"/>
      <c r="CJ67" s="112"/>
      <c r="CK67" s="112"/>
      <c r="CL67" s="112"/>
      <c r="CM67" s="112"/>
      <c r="CN67" s="112"/>
      <c r="CO67" s="112"/>
      <c r="CP67" s="112"/>
      <c r="CQ67" s="112"/>
      <c r="CR67" s="112"/>
      <c r="CS67" s="112"/>
      <c r="CT67" s="112"/>
      <c r="CU67" s="112"/>
      <c r="CV67" s="112"/>
      <c r="CW67" s="112"/>
      <c r="CX67" s="112"/>
      <c r="CY67" s="112"/>
      <c r="CZ67" s="112"/>
      <c r="DA67" s="112"/>
      <c r="DB67" s="112"/>
      <c r="DC67" s="112"/>
      <c r="DD67" s="112"/>
      <c r="DE67" s="112"/>
      <c r="DF67" s="112"/>
      <c r="DG67" s="112"/>
      <c r="DH67" s="112"/>
      <c r="DI67" s="112"/>
      <c r="DJ67" s="112"/>
      <c r="DK67" s="112"/>
      <c r="DL67" s="112"/>
      <c r="DM67" s="112"/>
      <c r="DN67" s="112"/>
      <c r="DO67" s="112"/>
      <c r="DP67" s="112"/>
      <c r="DQ67" s="112"/>
      <c r="DR67" s="112"/>
      <c r="DS67" s="112"/>
      <c r="DT67" s="112"/>
      <c r="DU67" s="112"/>
      <c r="DV67" s="112"/>
      <c r="DW67" s="112"/>
      <c r="DX67" s="112"/>
      <c r="DY67" s="112"/>
      <c r="DZ67" s="112"/>
      <c r="EA67" s="112"/>
      <c r="EB67" s="112"/>
      <c r="EC67" s="112"/>
      <c r="ED67" s="112"/>
      <c r="EE67" s="112"/>
      <c r="EF67" s="112"/>
      <c r="EG67" s="112"/>
      <c r="EH67" s="112"/>
      <c r="EI67" s="112"/>
      <c r="EJ67" s="112"/>
      <c r="EK67" s="112"/>
      <c r="EL67" s="112"/>
      <c r="EM67" s="112"/>
      <c r="EN67" s="112"/>
      <c r="EO67" s="112"/>
      <c r="EP67" s="112"/>
      <c r="EQ67" s="112"/>
      <c r="ER67" s="112"/>
      <c r="ES67" s="112"/>
      <c r="ET67" s="112"/>
      <c r="EU67" s="112"/>
      <c r="EV67" s="112"/>
      <c r="EW67" s="112"/>
      <c r="EX67" s="112"/>
      <c r="EY67" s="112"/>
      <c r="EZ67" s="112"/>
      <c r="FA67" s="112"/>
      <c r="FB67" s="112"/>
      <c r="FC67" s="112"/>
      <c r="FD67" s="112"/>
      <c r="FE67" s="112"/>
      <c r="FF67" s="112"/>
      <c r="FG67" s="112"/>
      <c r="FH67" s="112"/>
      <c r="FI67" s="112"/>
      <c r="FJ67" s="112"/>
      <c r="FK67" s="112"/>
      <c r="FL67" s="112"/>
      <c r="FM67" s="112"/>
      <c r="FN67" s="112"/>
      <c r="FO67" s="112"/>
      <c r="FP67" s="112"/>
      <c r="FQ67" s="112"/>
      <c r="FR67" s="112"/>
      <c r="FS67" s="112"/>
      <c r="FT67" s="112"/>
      <c r="FU67" s="112"/>
      <c r="FV67" s="112"/>
      <c r="FW67" s="112"/>
      <c r="FX67" s="112"/>
      <c r="FY67" s="112"/>
      <c r="FZ67" s="112"/>
      <c r="GA67" s="112"/>
      <c r="GB67" s="112"/>
      <c r="GC67" s="112"/>
      <c r="GD67" s="112"/>
      <c r="GE67" s="112"/>
      <c r="GF67" s="112"/>
      <c r="GG67" s="112"/>
      <c r="GH67" s="112"/>
      <c r="GI67" s="112"/>
      <c r="GJ67" s="112"/>
      <c r="GK67" s="112"/>
      <c r="GL67" s="112"/>
      <c r="GM67" s="112"/>
      <c r="GN67" s="112"/>
      <c r="GO67" s="112"/>
      <c r="GP67" s="112"/>
      <c r="GQ67" s="112"/>
      <c r="GR67" s="112"/>
      <c r="GS67" s="112"/>
      <c r="GT67" s="112"/>
      <c r="GU67" s="112"/>
      <c r="GV67" s="112"/>
      <c r="GW67" s="112"/>
      <c r="GX67" s="112"/>
      <c r="GY67" s="112"/>
      <c r="GZ67" s="112"/>
      <c r="HA67" s="112"/>
      <c r="HB67" s="112"/>
      <c r="HC67" s="112"/>
      <c r="HD67" s="112"/>
      <c r="HE67" s="112"/>
      <c r="HF67" s="112"/>
      <c r="HG67" s="112"/>
      <c r="HH67" s="112"/>
      <c r="HI67" s="112"/>
      <c r="HJ67" s="112"/>
      <c r="HK67" s="112"/>
      <c r="HL67" s="112"/>
      <c r="HM67" s="112"/>
      <c r="HN67" s="112"/>
      <c r="HO67" s="112"/>
      <c r="HP67" s="112"/>
      <c r="HQ67" s="112"/>
      <c r="HR67" s="53"/>
      <c r="HS67" s="53"/>
      <c r="HT67" s="53"/>
      <c r="HU67" s="53"/>
      <c r="HV67" s="53"/>
      <c r="HW67" s="53"/>
      <c r="HX67" s="53"/>
      <c r="HY67" s="53"/>
      <c r="HZ67" s="53"/>
      <c r="IA67" s="53"/>
      <c r="IB67" s="53"/>
      <c r="IC67" s="53"/>
      <c r="ID67" s="53"/>
    </row>
    <row r="68" spans="1:238" s="87" customFormat="1" ht="60" x14ac:dyDescent="0.25">
      <c r="A68" s="2"/>
      <c r="B68" s="94" t="s">
        <v>102</v>
      </c>
      <c r="C68" s="106" t="s">
        <v>94</v>
      </c>
      <c r="D68" s="106" t="s">
        <v>101</v>
      </c>
      <c r="E68" s="91" t="s">
        <v>25</v>
      </c>
      <c r="F68" s="106"/>
      <c r="G68" s="83">
        <f t="shared" si="22"/>
        <v>308.5</v>
      </c>
      <c r="H68" s="83">
        <f t="shared" ref="H68:N68" si="29">H69+H71+H74</f>
        <v>300</v>
      </c>
      <c r="I68" s="84">
        <f t="shared" si="29"/>
        <v>0</v>
      </c>
      <c r="J68" s="89">
        <f t="shared" si="29"/>
        <v>8.5</v>
      </c>
      <c r="K68" s="83">
        <f t="shared" si="29"/>
        <v>0</v>
      </c>
      <c r="L68" s="83">
        <f t="shared" si="29"/>
        <v>0</v>
      </c>
      <c r="M68" s="83">
        <f t="shared" si="29"/>
        <v>0</v>
      </c>
      <c r="N68" s="83">
        <f t="shared" si="29"/>
        <v>300</v>
      </c>
      <c r="O68" s="62">
        <f t="shared" si="24"/>
        <v>300</v>
      </c>
      <c r="P68" s="83">
        <f>P69+P71+P74</f>
        <v>300</v>
      </c>
      <c r="Q68" s="71"/>
      <c r="R68" s="83">
        <f>R69+R71+R74</f>
        <v>300</v>
      </c>
      <c r="S68" s="83">
        <f>S69+S71+S74</f>
        <v>300</v>
      </c>
      <c r="T68" s="86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53"/>
      <c r="HS68" s="53"/>
      <c r="HT68" s="53"/>
      <c r="HU68" s="53"/>
      <c r="HV68" s="53"/>
      <c r="HW68" s="53"/>
      <c r="HX68" s="53"/>
      <c r="HY68" s="53"/>
      <c r="HZ68" s="53"/>
      <c r="IA68" s="53"/>
      <c r="IB68" s="53"/>
      <c r="IC68" s="53"/>
      <c r="ID68" s="53"/>
    </row>
    <row r="69" spans="1:238" s="87" customFormat="1" ht="45" x14ac:dyDescent="0.25">
      <c r="A69" s="2"/>
      <c r="B69" s="94" t="s">
        <v>103</v>
      </c>
      <c r="C69" s="106" t="s">
        <v>94</v>
      </c>
      <c r="D69" s="106" t="s">
        <v>101</v>
      </c>
      <c r="E69" s="91" t="s">
        <v>104</v>
      </c>
      <c r="F69" s="106"/>
      <c r="G69" s="83">
        <f t="shared" si="22"/>
        <v>100</v>
      </c>
      <c r="H69" s="83">
        <f t="shared" ref="H69:N69" si="30">H70</f>
        <v>100</v>
      </c>
      <c r="I69" s="84">
        <f t="shared" si="30"/>
        <v>0</v>
      </c>
      <c r="J69" s="89">
        <f t="shared" si="30"/>
        <v>0</v>
      </c>
      <c r="K69" s="83">
        <f t="shared" si="30"/>
        <v>0</v>
      </c>
      <c r="L69" s="83">
        <f t="shared" si="30"/>
        <v>0</v>
      </c>
      <c r="M69" s="83">
        <f t="shared" si="30"/>
        <v>0</v>
      </c>
      <c r="N69" s="83">
        <f t="shared" si="30"/>
        <v>100</v>
      </c>
      <c r="O69" s="62">
        <f t="shared" si="24"/>
        <v>100</v>
      </c>
      <c r="P69" s="83">
        <f>P70</f>
        <v>100</v>
      </c>
      <c r="Q69" s="71"/>
      <c r="R69" s="83">
        <f>R70</f>
        <v>100</v>
      </c>
      <c r="S69" s="83">
        <f>S70</f>
        <v>100</v>
      </c>
      <c r="T69" s="86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53"/>
      <c r="HS69" s="53"/>
      <c r="HT69" s="53"/>
      <c r="HU69" s="53"/>
      <c r="HV69" s="53"/>
      <c r="HW69" s="53"/>
      <c r="HX69" s="53"/>
      <c r="HY69" s="53"/>
      <c r="HZ69" s="53"/>
      <c r="IA69" s="53"/>
      <c r="IB69" s="53"/>
      <c r="IC69" s="53"/>
      <c r="ID69" s="53"/>
    </row>
    <row r="70" spans="1:238" s="87" customFormat="1" ht="60" x14ac:dyDescent="0.25">
      <c r="A70" s="2"/>
      <c r="B70" s="137" t="s">
        <v>105</v>
      </c>
      <c r="C70" s="106" t="s">
        <v>94</v>
      </c>
      <c r="D70" s="106" t="s">
        <v>101</v>
      </c>
      <c r="E70" s="91" t="s">
        <v>106</v>
      </c>
      <c r="F70" s="106" t="s">
        <v>98</v>
      </c>
      <c r="G70" s="83">
        <f t="shared" si="22"/>
        <v>100</v>
      </c>
      <c r="H70" s="83">
        <v>100</v>
      </c>
      <c r="I70" s="84"/>
      <c r="J70" s="89"/>
      <c r="K70" s="83"/>
      <c r="L70" s="83"/>
      <c r="M70" s="83"/>
      <c r="N70" s="83">
        <v>100</v>
      </c>
      <c r="O70" s="62">
        <f t="shared" si="24"/>
        <v>100</v>
      </c>
      <c r="P70" s="83">
        <v>100</v>
      </c>
      <c r="Q70" s="71"/>
      <c r="R70" s="83">
        <v>100</v>
      </c>
      <c r="S70" s="83">
        <v>100</v>
      </c>
      <c r="T70" s="86"/>
      <c r="U70" s="15"/>
      <c r="W70" s="98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53"/>
      <c r="HS70" s="53"/>
      <c r="HT70" s="53"/>
      <c r="HU70" s="53"/>
      <c r="HV70" s="53"/>
      <c r="HW70" s="53"/>
      <c r="HX70" s="53"/>
      <c r="HY70" s="53"/>
      <c r="HZ70" s="53"/>
      <c r="IA70" s="53"/>
      <c r="IB70" s="53"/>
      <c r="IC70" s="53"/>
      <c r="ID70" s="53"/>
    </row>
    <row r="71" spans="1:238" s="87" customFormat="1" ht="45" x14ac:dyDescent="0.25">
      <c r="A71" s="2"/>
      <c r="B71" s="94" t="s">
        <v>107</v>
      </c>
      <c r="C71" s="106" t="s">
        <v>94</v>
      </c>
      <c r="D71" s="106" t="s">
        <v>101</v>
      </c>
      <c r="E71" s="91" t="s">
        <v>108</v>
      </c>
      <c r="F71" s="106"/>
      <c r="G71" s="83">
        <f t="shared" si="22"/>
        <v>108.5</v>
      </c>
      <c r="H71" s="83">
        <f>H72</f>
        <v>100</v>
      </c>
      <c r="I71" s="84">
        <f>I72</f>
        <v>0</v>
      </c>
      <c r="J71" s="89">
        <f>J72+J73</f>
        <v>8.5</v>
      </c>
      <c r="K71" s="83">
        <f>K72</f>
        <v>0</v>
      </c>
      <c r="L71" s="83">
        <f>L72</f>
        <v>0</v>
      </c>
      <c r="M71" s="83">
        <f>M72</f>
        <v>0</v>
      </c>
      <c r="N71" s="83">
        <f>N72</f>
        <v>100</v>
      </c>
      <c r="O71" s="62">
        <f t="shared" si="24"/>
        <v>100</v>
      </c>
      <c r="P71" s="83">
        <f>P72</f>
        <v>100</v>
      </c>
      <c r="Q71" s="71"/>
      <c r="R71" s="83">
        <f>R72</f>
        <v>100</v>
      </c>
      <c r="S71" s="83">
        <f>S72</f>
        <v>100</v>
      </c>
      <c r="T71" s="86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53"/>
      <c r="HS71" s="53"/>
      <c r="HT71" s="53"/>
      <c r="HU71" s="53"/>
      <c r="HV71" s="53"/>
      <c r="HW71" s="53"/>
      <c r="HX71" s="53"/>
      <c r="HY71" s="53"/>
      <c r="HZ71" s="53"/>
      <c r="IA71" s="53"/>
      <c r="IB71" s="53"/>
      <c r="IC71" s="53"/>
      <c r="ID71" s="53"/>
    </row>
    <row r="72" spans="1:238" s="87" customFormat="1" ht="60" x14ac:dyDescent="0.25">
      <c r="A72" s="2"/>
      <c r="B72" s="137" t="s">
        <v>105</v>
      </c>
      <c r="C72" s="106" t="s">
        <v>94</v>
      </c>
      <c r="D72" s="106" t="s">
        <v>101</v>
      </c>
      <c r="E72" s="91" t="s">
        <v>109</v>
      </c>
      <c r="F72" s="106" t="s">
        <v>98</v>
      </c>
      <c r="G72" s="83">
        <f t="shared" si="22"/>
        <v>100</v>
      </c>
      <c r="H72" s="83">
        <v>100</v>
      </c>
      <c r="I72" s="84"/>
      <c r="J72" s="89"/>
      <c r="K72" s="83"/>
      <c r="L72" s="83"/>
      <c r="M72" s="83"/>
      <c r="N72" s="83">
        <v>100</v>
      </c>
      <c r="O72" s="62">
        <f t="shared" si="24"/>
        <v>100</v>
      </c>
      <c r="P72" s="83">
        <v>100</v>
      </c>
      <c r="Q72" s="71"/>
      <c r="R72" s="83">
        <v>100</v>
      </c>
      <c r="S72" s="83">
        <v>100</v>
      </c>
      <c r="T72" s="86"/>
      <c r="U72" s="15"/>
      <c r="W72" s="98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53"/>
      <c r="HS72" s="53"/>
      <c r="HT72" s="53"/>
      <c r="HU72" s="53"/>
      <c r="HV72" s="53"/>
      <c r="HW72" s="53"/>
      <c r="HX72" s="53"/>
      <c r="HY72" s="53"/>
      <c r="HZ72" s="53"/>
      <c r="IA72" s="53"/>
      <c r="IB72" s="53"/>
      <c r="IC72" s="53"/>
      <c r="ID72" s="53"/>
    </row>
    <row r="73" spans="1:238" ht="67.5" customHeight="1" x14ac:dyDescent="0.25">
      <c r="A73" s="2"/>
      <c r="B73" s="137" t="s">
        <v>110</v>
      </c>
      <c r="C73" s="106" t="s">
        <v>94</v>
      </c>
      <c r="D73" s="106" t="s">
        <v>101</v>
      </c>
      <c r="E73" s="91" t="s">
        <v>111</v>
      </c>
      <c r="F73" s="106" t="s">
        <v>98</v>
      </c>
      <c r="G73" s="83">
        <f t="shared" si="22"/>
        <v>8.5</v>
      </c>
      <c r="H73" s="83">
        <v>0</v>
      </c>
      <c r="I73" s="84"/>
      <c r="J73" s="89">
        <v>8.5</v>
      </c>
      <c r="K73" s="83"/>
      <c r="L73" s="83"/>
      <c r="M73" s="83"/>
      <c r="N73" s="83">
        <v>0</v>
      </c>
      <c r="O73" s="62">
        <f t="shared" si="24"/>
        <v>0</v>
      </c>
      <c r="P73" s="83">
        <v>100</v>
      </c>
      <c r="Q73" s="71"/>
      <c r="R73" s="83">
        <v>0</v>
      </c>
      <c r="S73" s="83">
        <v>100</v>
      </c>
      <c r="T73" s="86"/>
      <c r="U73" s="15"/>
      <c r="V73" s="87"/>
      <c r="W73" s="98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53"/>
      <c r="HS73" s="53"/>
      <c r="HT73" s="53"/>
      <c r="HU73" s="53"/>
      <c r="HV73" s="53"/>
      <c r="HW73" s="53"/>
      <c r="HX73" s="53"/>
      <c r="HY73" s="53"/>
      <c r="HZ73" s="53"/>
      <c r="IA73" s="53"/>
      <c r="IB73" s="53"/>
      <c r="IC73" s="53"/>
      <c r="ID73" s="53"/>
    </row>
    <row r="74" spans="1:238" s="87" customFormat="1" ht="30" x14ac:dyDescent="0.25">
      <c r="A74" s="2"/>
      <c r="B74" s="94" t="s">
        <v>112</v>
      </c>
      <c r="C74" s="106" t="s">
        <v>94</v>
      </c>
      <c r="D74" s="106" t="s">
        <v>101</v>
      </c>
      <c r="E74" s="91" t="s">
        <v>113</v>
      </c>
      <c r="F74" s="106"/>
      <c r="G74" s="83">
        <f t="shared" si="22"/>
        <v>100</v>
      </c>
      <c r="H74" s="83">
        <f t="shared" ref="H74:N74" si="31">H75</f>
        <v>100</v>
      </c>
      <c r="I74" s="84">
        <f t="shared" si="31"/>
        <v>0</v>
      </c>
      <c r="J74" s="89">
        <f t="shared" si="31"/>
        <v>0</v>
      </c>
      <c r="K74" s="83">
        <f t="shared" si="31"/>
        <v>0</v>
      </c>
      <c r="L74" s="83">
        <f t="shared" si="31"/>
        <v>0</v>
      </c>
      <c r="M74" s="83">
        <f t="shared" si="31"/>
        <v>0</v>
      </c>
      <c r="N74" s="83">
        <f t="shared" si="31"/>
        <v>100</v>
      </c>
      <c r="O74" s="62">
        <f t="shared" si="24"/>
        <v>100</v>
      </c>
      <c r="P74" s="83">
        <f>P75</f>
        <v>100</v>
      </c>
      <c r="Q74" s="71"/>
      <c r="R74" s="83">
        <f>R75</f>
        <v>100</v>
      </c>
      <c r="S74" s="83">
        <f>S75</f>
        <v>100</v>
      </c>
      <c r="T74" s="86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53"/>
      <c r="HS74" s="53"/>
      <c r="HT74" s="53"/>
      <c r="HU74" s="53"/>
      <c r="HV74" s="53"/>
      <c r="HW74" s="53"/>
      <c r="HX74" s="53"/>
      <c r="HY74" s="53"/>
      <c r="HZ74" s="53"/>
      <c r="IA74" s="53"/>
      <c r="IB74" s="53"/>
      <c r="IC74" s="53"/>
      <c r="ID74" s="53"/>
    </row>
    <row r="75" spans="1:238" s="87" customFormat="1" ht="60" x14ac:dyDescent="0.25">
      <c r="A75" s="2"/>
      <c r="B75" s="137" t="s">
        <v>105</v>
      </c>
      <c r="C75" s="106" t="s">
        <v>94</v>
      </c>
      <c r="D75" s="106" t="s">
        <v>101</v>
      </c>
      <c r="E75" s="91" t="s">
        <v>114</v>
      </c>
      <c r="F75" s="106" t="s">
        <v>98</v>
      </c>
      <c r="G75" s="83">
        <f t="shared" si="22"/>
        <v>100</v>
      </c>
      <c r="H75" s="83">
        <v>100</v>
      </c>
      <c r="I75" s="84"/>
      <c r="J75" s="89"/>
      <c r="K75" s="83"/>
      <c r="L75" s="83"/>
      <c r="M75" s="83"/>
      <c r="N75" s="83">
        <v>100</v>
      </c>
      <c r="O75" s="62">
        <f t="shared" si="24"/>
        <v>100</v>
      </c>
      <c r="P75" s="83">
        <v>100</v>
      </c>
      <c r="Q75" s="71"/>
      <c r="R75" s="83">
        <v>100</v>
      </c>
      <c r="S75" s="83">
        <v>100</v>
      </c>
      <c r="T75" s="86"/>
      <c r="U75" s="15"/>
      <c r="W75" s="98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53"/>
      <c r="HS75" s="53"/>
      <c r="HT75" s="53"/>
      <c r="HU75" s="53"/>
      <c r="HV75" s="53"/>
      <c r="HW75" s="53"/>
      <c r="HX75" s="53"/>
      <c r="HY75" s="53"/>
      <c r="HZ75" s="53"/>
      <c r="IA75" s="53"/>
      <c r="IB75" s="53"/>
      <c r="IC75" s="53"/>
      <c r="ID75" s="53"/>
    </row>
    <row r="76" spans="1:238" s="87" customFormat="1" ht="15.75" hidden="1" x14ac:dyDescent="0.25">
      <c r="A76" s="2"/>
      <c r="B76" s="93" t="s">
        <v>54</v>
      </c>
      <c r="C76" s="79" t="s">
        <v>94</v>
      </c>
      <c r="D76" s="79" t="s">
        <v>41</v>
      </c>
      <c r="E76" s="80" t="s">
        <v>55</v>
      </c>
      <c r="F76" s="81"/>
      <c r="G76" s="83">
        <f t="shared" ref="G76:N77" si="32">G77</f>
        <v>0</v>
      </c>
      <c r="H76" s="128">
        <f t="shared" si="32"/>
        <v>0</v>
      </c>
      <c r="I76" s="129">
        <f t="shared" si="32"/>
        <v>0</v>
      </c>
      <c r="J76" s="130">
        <f t="shared" si="32"/>
        <v>0</v>
      </c>
      <c r="K76" s="128">
        <f t="shared" si="32"/>
        <v>0</v>
      </c>
      <c r="L76" s="128">
        <f t="shared" si="32"/>
        <v>0</v>
      </c>
      <c r="M76" s="128">
        <f t="shared" si="32"/>
        <v>0</v>
      </c>
      <c r="N76" s="128">
        <f t="shared" si="32"/>
        <v>0</v>
      </c>
      <c r="O76" s="62"/>
      <c r="P76" s="128">
        <f>P77</f>
        <v>0</v>
      </c>
      <c r="Q76" s="71"/>
      <c r="R76" s="128">
        <f>R77</f>
        <v>0</v>
      </c>
      <c r="S76" s="128">
        <f>S77</f>
        <v>0</v>
      </c>
      <c r="T76" s="13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53"/>
      <c r="HS76" s="53"/>
      <c r="HT76" s="53"/>
      <c r="HU76" s="53"/>
      <c r="HV76" s="53"/>
      <c r="HW76" s="53"/>
      <c r="HX76" s="53"/>
      <c r="HY76" s="53"/>
      <c r="HZ76" s="53"/>
      <c r="IA76" s="53"/>
      <c r="IB76" s="53"/>
      <c r="IC76" s="53"/>
      <c r="ID76" s="53"/>
    </row>
    <row r="77" spans="1:238" s="87" customFormat="1" ht="30" hidden="1" x14ac:dyDescent="0.25">
      <c r="A77" s="2"/>
      <c r="B77" s="94" t="s">
        <v>56</v>
      </c>
      <c r="C77" s="79" t="s">
        <v>94</v>
      </c>
      <c r="D77" s="79" t="s">
        <v>41</v>
      </c>
      <c r="E77" s="80">
        <v>999</v>
      </c>
      <c r="F77" s="81"/>
      <c r="G77" s="83">
        <f t="shared" si="32"/>
        <v>0</v>
      </c>
      <c r="H77" s="128">
        <f t="shared" si="32"/>
        <v>0</v>
      </c>
      <c r="I77" s="129">
        <f t="shared" si="32"/>
        <v>0</v>
      </c>
      <c r="J77" s="130">
        <f t="shared" si="32"/>
        <v>0</v>
      </c>
      <c r="K77" s="128">
        <f t="shared" si="32"/>
        <v>0</v>
      </c>
      <c r="L77" s="128">
        <f t="shared" si="32"/>
        <v>0</v>
      </c>
      <c r="M77" s="128">
        <f t="shared" si="32"/>
        <v>0</v>
      </c>
      <c r="N77" s="128">
        <f t="shared" si="32"/>
        <v>0</v>
      </c>
      <c r="O77" s="62"/>
      <c r="P77" s="128">
        <f>P78</f>
        <v>0</v>
      </c>
      <c r="Q77" s="71"/>
      <c r="R77" s="128">
        <f>R78</f>
        <v>0</v>
      </c>
      <c r="S77" s="128">
        <f>S78</f>
        <v>0</v>
      </c>
      <c r="T77" s="13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53"/>
      <c r="HS77" s="53"/>
      <c r="HT77" s="53"/>
      <c r="HU77" s="53"/>
      <c r="HV77" s="53"/>
      <c r="HW77" s="53"/>
      <c r="HX77" s="53"/>
      <c r="HY77" s="53"/>
      <c r="HZ77" s="53"/>
      <c r="IA77" s="53"/>
      <c r="IB77" s="53"/>
      <c r="IC77" s="53"/>
      <c r="ID77" s="53"/>
    </row>
    <row r="78" spans="1:238" s="87" customFormat="1" ht="75" hidden="1" x14ac:dyDescent="0.25">
      <c r="A78" s="2"/>
      <c r="B78" s="78" t="s">
        <v>115</v>
      </c>
      <c r="C78" s="79" t="s">
        <v>94</v>
      </c>
      <c r="D78" s="79" t="s">
        <v>41</v>
      </c>
      <c r="E78" s="80" t="s">
        <v>116</v>
      </c>
      <c r="F78" s="79" t="s">
        <v>98</v>
      </c>
      <c r="G78" s="83"/>
      <c r="H78" s="128"/>
      <c r="I78" s="129"/>
      <c r="J78" s="130"/>
      <c r="K78" s="128"/>
      <c r="L78" s="128"/>
      <c r="M78" s="128"/>
      <c r="N78" s="128"/>
      <c r="O78" s="62"/>
      <c r="P78" s="128"/>
      <c r="Q78" s="71"/>
      <c r="R78" s="128"/>
      <c r="S78" s="128"/>
      <c r="T78" s="131"/>
      <c r="U78" s="11"/>
      <c r="HR78" s="53"/>
      <c r="HS78" s="53"/>
      <c r="HT78" s="53"/>
      <c r="HU78" s="53"/>
      <c r="HV78" s="53"/>
      <c r="HW78" s="53"/>
      <c r="HX78" s="53"/>
      <c r="HY78" s="53"/>
      <c r="HZ78" s="53"/>
      <c r="IA78" s="53"/>
      <c r="IB78" s="53"/>
      <c r="IC78" s="53"/>
      <c r="ID78" s="53"/>
    </row>
    <row r="79" spans="1:238" s="87" customFormat="1" x14ac:dyDescent="0.25">
      <c r="A79" s="2"/>
      <c r="B79" s="138" t="s">
        <v>117</v>
      </c>
      <c r="C79" s="109" t="s">
        <v>25</v>
      </c>
      <c r="D79" s="106"/>
      <c r="E79" s="91"/>
      <c r="F79" s="106"/>
      <c r="G79" s="67">
        <f t="shared" ref="G79:G91" si="33">SUM(H79:M79)</f>
        <v>2204.8857199999998</v>
      </c>
      <c r="H79" s="68">
        <f t="shared" ref="H79:N79" si="34">H80+H84</f>
        <v>1705.1</v>
      </c>
      <c r="I79" s="139">
        <f t="shared" si="34"/>
        <v>999.78571999999997</v>
      </c>
      <c r="J79" s="111">
        <f t="shared" si="34"/>
        <v>-500</v>
      </c>
      <c r="K79" s="68">
        <f t="shared" si="34"/>
        <v>0</v>
      </c>
      <c r="L79" s="68">
        <f t="shared" si="34"/>
        <v>0</v>
      </c>
      <c r="M79" s="68">
        <f t="shared" si="34"/>
        <v>0</v>
      </c>
      <c r="N79" s="68">
        <f t="shared" si="34"/>
        <v>1303.8</v>
      </c>
      <c r="O79" s="68">
        <f t="shared" ref="O79:O95" si="35">N79-M79</f>
        <v>1303.8</v>
      </c>
      <c r="P79" s="68">
        <f>P80+P84</f>
        <v>1303.8</v>
      </c>
      <c r="Q79" s="70"/>
      <c r="R79" s="68">
        <f>R80+R84</f>
        <v>1367.4</v>
      </c>
      <c r="S79" s="68">
        <f>S80+S84</f>
        <v>1367.4</v>
      </c>
      <c r="T79" s="70"/>
      <c r="U79" s="11"/>
      <c r="HR79" s="53"/>
      <c r="HS79" s="53"/>
      <c r="HT79" s="53"/>
      <c r="HU79" s="53"/>
      <c r="HV79" s="53"/>
      <c r="HW79" s="53"/>
      <c r="HX79" s="53"/>
      <c r="HY79" s="53"/>
      <c r="HZ79" s="53"/>
      <c r="IA79" s="53"/>
      <c r="IB79" s="53"/>
      <c r="IC79" s="53"/>
      <c r="ID79" s="53"/>
    </row>
    <row r="80" spans="1:238" s="87" customFormat="1" x14ac:dyDescent="0.25">
      <c r="A80" s="2"/>
      <c r="B80" s="140" t="s">
        <v>118</v>
      </c>
      <c r="C80" s="109" t="s">
        <v>25</v>
      </c>
      <c r="D80" s="109" t="s">
        <v>23</v>
      </c>
      <c r="E80" s="91"/>
      <c r="F80" s="106"/>
      <c r="G80" s="67">
        <f t="shared" si="33"/>
        <v>930.68571999999995</v>
      </c>
      <c r="H80" s="68">
        <f t="shared" ref="H80:N82" si="36">H81</f>
        <v>430.9</v>
      </c>
      <c r="I80" s="139">
        <f t="shared" si="36"/>
        <v>999.78571999999997</v>
      </c>
      <c r="J80" s="111">
        <f t="shared" si="36"/>
        <v>-500</v>
      </c>
      <c r="K80" s="68">
        <f t="shared" si="36"/>
        <v>0</v>
      </c>
      <c r="L80" s="68">
        <f t="shared" si="36"/>
        <v>0</v>
      </c>
      <c r="M80" s="68">
        <f t="shared" si="36"/>
        <v>0</v>
      </c>
      <c r="N80" s="68">
        <f t="shared" si="36"/>
        <v>0</v>
      </c>
      <c r="O80" s="68">
        <f t="shared" si="35"/>
        <v>0</v>
      </c>
      <c r="P80" s="68">
        <f>P81</f>
        <v>0</v>
      </c>
      <c r="Q80" s="70"/>
      <c r="R80" s="68">
        <f t="shared" ref="R80:S82" si="37">R81</f>
        <v>0</v>
      </c>
      <c r="S80" s="68">
        <f t="shared" si="37"/>
        <v>0</v>
      </c>
      <c r="T80" s="70"/>
      <c r="U80" s="11"/>
      <c r="HR80" s="53"/>
      <c r="HS80" s="53"/>
      <c r="HT80" s="53"/>
      <c r="HU80" s="53"/>
      <c r="HV80" s="53"/>
      <c r="HW80" s="53"/>
      <c r="HX80" s="53"/>
      <c r="HY80" s="53"/>
      <c r="HZ80" s="53"/>
      <c r="IA80" s="53"/>
      <c r="IB80" s="53"/>
      <c r="IC80" s="53"/>
      <c r="ID80" s="53"/>
    </row>
    <row r="81" spans="1:238" s="87" customFormat="1" x14ac:dyDescent="0.25">
      <c r="A81" s="2"/>
      <c r="B81" s="141" t="s">
        <v>54</v>
      </c>
      <c r="C81" s="106" t="s">
        <v>25</v>
      </c>
      <c r="D81" s="106" t="s">
        <v>23</v>
      </c>
      <c r="E81" s="91" t="s">
        <v>55</v>
      </c>
      <c r="F81" s="106"/>
      <c r="G81" s="124">
        <f t="shared" si="33"/>
        <v>930.68571999999995</v>
      </c>
      <c r="H81" s="83">
        <f t="shared" si="36"/>
        <v>430.9</v>
      </c>
      <c r="I81" s="125">
        <f t="shared" si="36"/>
        <v>999.78571999999997</v>
      </c>
      <c r="J81" s="89">
        <f t="shared" si="36"/>
        <v>-500</v>
      </c>
      <c r="K81" s="83">
        <f t="shared" si="36"/>
        <v>0</v>
      </c>
      <c r="L81" s="83">
        <f t="shared" si="36"/>
        <v>0</v>
      </c>
      <c r="M81" s="83">
        <f t="shared" si="36"/>
        <v>0</v>
      </c>
      <c r="N81" s="83">
        <f t="shared" si="36"/>
        <v>0</v>
      </c>
      <c r="O81" s="68">
        <f t="shared" si="35"/>
        <v>0</v>
      </c>
      <c r="P81" s="83">
        <f>P82</f>
        <v>0</v>
      </c>
      <c r="Q81" s="70"/>
      <c r="R81" s="83">
        <f t="shared" si="37"/>
        <v>0</v>
      </c>
      <c r="S81" s="83">
        <f t="shared" si="37"/>
        <v>0</v>
      </c>
      <c r="T81" s="86"/>
      <c r="U81" s="11"/>
      <c r="HR81" s="53"/>
      <c r="HS81" s="53"/>
      <c r="HT81" s="53"/>
      <c r="HU81" s="53"/>
      <c r="HV81" s="53"/>
      <c r="HW81" s="53"/>
      <c r="HX81" s="53"/>
      <c r="HY81" s="53"/>
      <c r="HZ81" s="53"/>
      <c r="IA81" s="53"/>
      <c r="IB81" s="53"/>
      <c r="IC81" s="53"/>
      <c r="ID81" s="53"/>
    </row>
    <row r="82" spans="1:238" s="87" customFormat="1" ht="30" x14ac:dyDescent="0.25">
      <c r="A82" s="2"/>
      <c r="B82" s="142" t="s">
        <v>56</v>
      </c>
      <c r="C82" s="106" t="s">
        <v>25</v>
      </c>
      <c r="D82" s="106" t="s">
        <v>23</v>
      </c>
      <c r="E82" s="91" t="s">
        <v>119</v>
      </c>
      <c r="F82" s="106"/>
      <c r="G82" s="124">
        <f t="shared" si="33"/>
        <v>930.68571999999995</v>
      </c>
      <c r="H82" s="83">
        <f t="shared" si="36"/>
        <v>430.9</v>
      </c>
      <c r="I82" s="125">
        <f t="shared" si="36"/>
        <v>999.78571999999997</v>
      </c>
      <c r="J82" s="89">
        <f t="shared" si="36"/>
        <v>-500</v>
      </c>
      <c r="K82" s="83">
        <f t="shared" si="36"/>
        <v>0</v>
      </c>
      <c r="L82" s="83">
        <f t="shared" si="36"/>
        <v>0</v>
      </c>
      <c r="M82" s="83">
        <f t="shared" si="36"/>
        <v>0</v>
      </c>
      <c r="N82" s="83">
        <f t="shared" si="36"/>
        <v>0</v>
      </c>
      <c r="O82" s="68">
        <f t="shared" si="35"/>
        <v>0</v>
      </c>
      <c r="P82" s="83">
        <f>P83</f>
        <v>0</v>
      </c>
      <c r="Q82" s="70"/>
      <c r="R82" s="83">
        <f t="shared" si="37"/>
        <v>0</v>
      </c>
      <c r="S82" s="83">
        <f t="shared" si="37"/>
        <v>0</v>
      </c>
      <c r="T82" s="86"/>
      <c r="U82" s="11"/>
      <c r="HR82" s="53"/>
      <c r="HS82" s="53"/>
      <c r="HT82" s="53"/>
      <c r="HU82" s="53"/>
      <c r="HV82" s="53"/>
      <c r="HW82" s="53"/>
      <c r="HX82" s="53"/>
      <c r="HY82" s="53"/>
      <c r="HZ82" s="53"/>
      <c r="IA82" s="53"/>
      <c r="IB82" s="53"/>
      <c r="IC82" s="53"/>
      <c r="ID82" s="53"/>
    </row>
    <row r="83" spans="1:238" s="87" customFormat="1" ht="60" x14ac:dyDescent="0.25">
      <c r="A83" s="2"/>
      <c r="B83" s="143" t="s">
        <v>120</v>
      </c>
      <c r="C83" s="106" t="s">
        <v>25</v>
      </c>
      <c r="D83" s="106" t="s">
        <v>23</v>
      </c>
      <c r="E83" s="91" t="s">
        <v>121</v>
      </c>
      <c r="F83" s="106" t="s">
        <v>122</v>
      </c>
      <c r="G83" s="124">
        <f t="shared" si="33"/>
        <v>930.68571999999995</v>
      </c>
      <c r="H83" s="83">
        <f>500-3.1-66</f>
        <v>430.9</v>
      </c>
      <c r="I83" s="125">
        <f>1000-0.21428</f>
        <v>999.78571999999997</v>
      </c>
      <c r="J83" s="89">
        <v>-500</v>
      </c>
      <c r="K83" s="83"/>
      <c r="L83" s="83"/>
      <c r="M83" s="83"/>
      <c r="N83" s="83">
        <v>0</v>
      </c>
      <c r="O83" s="68">
        <f t="shared" si="35"/>
        <v>0</v>
      </c>
      <c r="P83" s="83">
        <v>0</v>
      </c>
      <c r="Q83" s="70"/>
      <c r="R83" s="83">
        <v>0</v>
      </c>
      <c r="S83" s="83">
        <v>0</v>
      </c>
      <c r="T83" s="86"/>
      <c r="U83" s="90"/>
      <c r="HR83" s="53"/>
      <c r="HS83" s="53"/>
      <c r="HT83" s="53"/>
      <c r="HU83" s="53"/>
      <c r="HV83" s="53"/>
      <c r="HW83" s="53"/>
      <c r="HX83" s="53"/>
      <c r="HY83" s="53"/>
      <c r="HZ83" s="53"/>
      <c r="IA83" s="53"/>
      <c r="IB83" s="53"/>
      <c r="IC83" s="53"/>
      <c r="ID83" s="53"/>
    </row>
    <row r="84" spans="1:238" s="87" customFormat="1" ht="15.75" x14ac:dyDescent="0.25">
      <c r="A84" s="2"/>
      <c r="B84" s="144" t="s">
        <v>123</v>
      </c>
      <c r="C84" s="109" t="s">
        <v>25</v>
      </c>
      <c r="D84" s="109" t="s">
        <v>27</v>
      </c>
      <c r="E84" s="110"/>
      <c r="F84" s="109"/>
      <c r="G84" s="68">
        <f t="shared" si="33"/>
        <v>1274.2</v>
      </c>
      <c r="H84" s="58">
        <f t="shared" ref="H84:N86" si="38">H85</f>
        <v>1274.2</v>
      </c>
      <c r="I84" s="145">
        <f t="shared" si="38"/>
        <v>0</v>
      </c>
      <c r="J84" s="146">
        <f t="shared" si="38"/>
        <v>0</v>
      </c>
      <c r="K84" s="58">
        <f t="shared" si="38"/>
        <v>0</v>
      </c>
      <c r="L84" s="58">
        <f t="shared" si="38"/>
        <v>0</v>
      </c>
      <c r="M84" s="58">
        <f t="shared" si="38"/>
        <v>0</v>
      </c>
      <c r="N84" s="58">
        <f t="shared" si="38"/>
        <v>1303.8</v>
      </c>
      <c r="O84" s="62">
        <f t="shared" si="35"/>
        <v>1303.8</v>
      </c>
      <c r="P84" s="58">
        <f>P85</f>
        <v>1303.8</v>
      </c>
      <c r="Q84" s="71"/>
      <c r="R84" s="68">
        <f t="shared" ref="R84:S86" si="39">R85</f>
        <v>1367.4</v>
      </c>
      <c r="S84" s="68">
        <f t="shared" si="39"/>
        <v>1367.4</v>
      </c>
      <c r="T84" s="70"/>
      <c r="U84" s="14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  <c r="BQ84" s="117"/>
      <c r="BR84" s="117"/>
      <c r="BS84" s="117"/>
      <c r="BT84" s="117"/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  <c r="CI84" s="117"/>
      <c r="CJ84" s="117"/>
      <c r="CK84" s="117"/>
      <c r="CL84" s="117"/>
      <c r="CM84" s="117"/>
      <c r="CN84" s="117"/>
      <c r="CO84" s="117"/>
      <c r="CP84" s="117"/>
      <c r="CQ84" s="117"/>
      <c r="CR84" s="117"/>
      <c r="CS84" s="117"/>
      <c r="CT84" s="117"/>
      <c r="CU84" s="117"/>
      <c r="CV84" s="117"/>
      <c r="CW84" s="117"/>
      <c r="CX84" s="117"/>
      <c r="CY84" s="117"/>
      <c r="CZ84" s="117"/>
      <c r="DA84" s="117"/>
      <c r="DB84" s="117"/>
      <c r="DC84" s="117"/>
      <c r="DD84" s="117"/>
      <c r="DE84" s="117"/>
      <c r="DF84" s="117"/>
      <c r="DG84" s="117"/>
      <c r="DH84" s="117"/>
      <c r="DI84" s="117"/>
      <c r="DJ84" s="117"/>
      <c r="DK84" s="117"/>
      <c r="DL84" s="117"/>
      <c r="DM84" s="117"/>
      <c r="DN84" s="117"/>
      <c r="DO84" s="117"/>
      <c r="DP84" s="117"/>
      <c r="DQ84" s="117"/>
      <c r="DR84" s="117"/>
      <c r="DS84" s="117"/>
      <c r="DT84" s="117"/>
      <c r="DU84" s="117"/>
      <c r="DV84" s="117"/>
      <c r="DW84" s="117"/>
      <c r="DX84" s="117"/>
      <c r="DY84" s="117"/>
      <c r="DZ84" s="117"/>
      <c r="EA84" s="117"/>
      <c r="EB84" s="117"/>
      <c r="EC84" s="117"/>
      <c r="ED84" s="117"/>
      <c r="EE84" s="117"/>
      <c r="EF84" s="117"/>
      <c r="EG84" s="117"/>
      <c r="EH84" s="117"/>
      <c r="EI84" s="117"/>
      <c r="EJ84" s="117"/>
      <c r="EK84" s="117"/>
      <c r="EL84" s="117"/>
      <c r="EM84" s="117"/>
      <c r="EN84" s="117"/>
      <c r="EO84" s="117"/>
      <c r="EP84" s="117"/>
      <c r="EQ84" s="117"/>
      <c r="ER84" s="117"/>
      <c r="ES84" s="117"/>
      <c r="ET84" s="117"/>
      <c r="EU84" s="117"/>
      <c r="EV84" s="117"/>
      <c r="EW84" s="117"/>
      <c r="EX84" s="117"/>
      <c r="EY84" s="117"/>
      <c r="EZ84" s="117"/>
      <c r="FA84" s="117"/>
      <c r="FB84" s="117"/>
      <c r="FC84" s="117"/>
      <c r="FD84" s="117"/>
      <c r="FE84" s="117"/>
      <c r="FF84" s="117"/>
      <c r="FG84" s="117"/>
      <c r="FH84" s="117"/>
      <c r="FI84" s="117"/>
      <c r="FJ84" s="117"/>
      <c r="FK84" s="117"/>
      <c r="FL84" s="117"/>
      <c r="FM84" s="117"/>
      <c r="FN84" s="117"/>
      <c r="FO84" s="117"/>
      <c r="FP84" s="117"/>
      <c r="FQ84" s="117"/>
      <c r="FR84" s="117"/>
      <c r="FS84" s="117"/>
      <c r="FT84" s="117"/>
      <c r="FU84" s="117"/>
      <c r="FV84" s="117"/>
      <c r="FW84" s="117"/>
      <c r="FX84" s="117"/>
      <c r="FY84" s="117"/>
      <c r="FZ84" s="117"/>
      <c r="GA84" s="117"/>
      <c r="GB84" s="117"/>
      <c r="GC84" s="117"/>
      <c r="GD84" s="117"/>
      <c r="GE84" s="117"/>
      <c r="GF84" s="117"/>
      <c r="GG84" s="117"/>
      <c r="GH84" s="117"/>
      <c r="GI84" s="117"/>
      <c r="GJ84" s="117"/>
      <c r="GK84" s="117"/>
      <c r="GL84" s="117"/>
      <c r="GM84" s="117"/>
      <c r="GN84" s="117"/>
      <c r="GO84" s="117"/>
      <c r="GP84" s="117"/>
      <c r="GQ84" s="117"/>
      <c r="GR84" s="117"/>
      <c r="GS84" s="117"/>
      <c r="GT84" s="117"/>
      <c r="GU84" s="117"/>
      <c r="GV84" s="117"/>
      <c r="GW84" s="117"/>
      <c r="GX84" s="117"/>
      <c r="GY84" s="117"/>
      <c r="GZ84" s="117"/>
      <c r="HA84" s="117"/>
      <c r="HB84" s="117"/>
      <c r="HC84" s="117"/>
      <c r="HD84" s="117"/>
      <c r="HE84" s="117"/>
      <c r="HF84" s="117"/>
      <c r="HG84" s="117"/>
      <c r="HH84" s="117"/>
      <c r="HI84" s="117"/>
      <c r="HJ84" s="117"/>
      <c r="HK84" s="117"/>
      <c r="HL84" s="117"/>
      <c r="HM84" s="117"/>
      <c r="HN84" s="117"/>
      <c r="HO84" s="117"/>
      <c r="HP84" s="117"/>
      <c r="HQ84" s="117"/>
      <c r="HR84" s="53"/>
      <c r="HS84" s="53"/>
      <c r="HT84" s="53"/>
      <c r="HU84" s="53"/>
      <c r="HV84" s="53"/>
      <c r="HW84" s="53"/>
      <c r="HX84" s="53"/>
      <c r="HY84" s="53"/>
      <c r="HZ84" s="53"/>
      <c r="IA84" s="53"/>
      <c r="IB84" s="53"/>
      <c r="IC84" s="53"/>
      <c r="ID84" s="53"/>
    </row>
    <row r="85" spans="1:238" s="87" customFormat="1" ht="30" x14ac:dyDescent="0.25">
      <c r="A85" s="2"/>
      <c r="B85" s="78" t="s">
        <v>124</v>
      </c>
      <c r="C85" s="106" t="s">
        <v>25</v>
      </c>
      <c r="D85" s="106" t="s">
        <v>27</v>
      </c>
      <c r="E85" s="91" t="s">
        <v>125</v>
      </c>
      <c r="F85" s="106"/>
      <c r="G85" s="83">
        <f t="shared" si="33"/>
        <v>1274.2</v>
      </c>
      <c r="H85" s="128">
        <f t="shared" si="38"/>
        <v>1274.2</v>
      </c>
      <c r="I85" s="129">
        <f t="shared" si="38"/>
        <v>0</v>
      </c>
      <c r="J85" s="130">
        <f t="shared" si="38"/>
        <v>0</v>
      </c>
      <c r="K85" s="128">
        <f t="shared" si="38"/>
        <v>0</v>
      </c>
      <c r="L85" s="128">
        <f t="shared" si="38"/>
        <v>0</v>
      </c>
      <c r="M85" s="128">
        <f t="shared" si="38"/>
        <v>0</v>
      </c>
      <c r="N85" s="128">
        <f t="shared" si="38"/>
        <v>1303.8</v>
      </c>
      <c r="O85" s="62">
        <f t="shared" si="35"/>
        <v>1303.8</v>
      </c>
      <c r="P85" s="128">
        <f>P86</f>
        <v>1303.8</v>
      </c>
      <c r="Q85" s="71"/>
      <c r="R85" s="83">
        <f t="shared" si="39"/>
        <v>1367.4</v>
      </c>
      <c r="S85" s="83">
        <f t="shared" si="39"/>
        <v>1367.4</v>
      </c>
      <c r="T85" s="86"/>
      <c r="U85" s="90"/>
      <c r="HR85" s="53"/>
      <c r="HS85" s="53"/>
      <c r="HT85" s="53"/>
      <c r="HU85" s="53"/>
      <c r="HV85" s="53"/>
      <c r="HW85" s="53"/>
      <c r="HX85" s="53"/>
      <c r="HY85" s="53"/>
      <c r="HZ85" s="53"/>
      <c r="IA85" s="53"/>
      <c r="IB85" s="53"/>
      <c r="IC85" s="53"/>
      <c r="ID85" s="53"/>
    </row>
    <row r="86" spans="1:238" s="87" customFormat="1" ht="30" x14ac:dyDescent="0.25">
      <c r="A86" s="2"/>
      <c r="B86" s="78" t="s">
        <v>126</v>
      </c>
      <c r="C86" s="106" t="s">
        <v>25</v>
      </c>
      <c r="D86" s="106" t="s">
        <v>27</v>
      </c>
      <c r="E86" s="91" t="s">
        <v>127</v>
      </c>
      <c r="F86" s="106"/>
      <c r="G86" s="83">
        <f t="shared" si="33"/>
        <v>1274.2</v>
      </c>
      <c r="H86" s="128">
        <f t="shared" si="38"/>
        <v>1274.2</v>
      </c>
      <c r="I86" s="129">
        <f t="shared" si="38"/>
        <v>0</v>
      </c>
      <c r="J86" s="130">
        <f t="shared" si="38"/>
        <v>0</v>
      </c>
      <c r="K86" s="128">
        <f t="shared" si="38"/>
        <v>0</v>
      </c>
      <c r="L86" s="128">
        <f t="shared" si="38"/>
        <v>0</v>
      </c>
      <c r="M86" s="128">
        <f t="shared" si="38"/>
        <v>0</v>
      </c>
      <c r="N86" s="128">
        <f t="shared" si="38"/>
        <v>1303.8</v>
      </c>
      <c r="O86" s="62">
        <f t="shared" si="35"/>
        <v>1303.8</v>
      </c>
      <c r="P86" s="128">
        <f>P87</f>
        <v>1303.8</v>
      </c>
      <c r="Q86" s="71"/>
      <c r="R86" s="83">
        <f t="shared" si="39"/>
        <v>1367.4</v>
      </c>
      <c r="S86" s="83">
        <f t="shared" si="39"/>
        <v>1367.4</v>
      </c>
      <c r="T86" s="86"/>
      <c r="U86" s="90"/>
      <c r="HR86" s="53"/>
      <c r="HS86" s="53"/>
      <c r="HT86" s="53"/>
      <c r="HU86" s="53"/>
      <c r="HV86" s="53"/>
      <c r="HW86" s="53"/>
      <c r="HX86" s="53"/>
      <c r="HY86" s="53"/>
      <c r="HZ86" s="53"/>
      <c r="IA86" s="53"/>
      <c r="IB86" s="53"/>
      <c r="IC86" s="53"/>
      <c r="ID86" s="53"/>
    </row>
    <row r="87" spans="1:238" s="87" customFormat="1" ht="75" x14ac:dyDescent="0.25">
      <c r="A87" s="2"/>
      <c r="B87" s="148" t="s">
        <v>128</v>
      </c>
      <c r="C87" s="106" t="s">
        <v>25</v>
      </c>
      <c r="D87" s="106" t="s">
        <v>27</v>
      </c>
      <c r="E87" s="91" t="s">
        <v>129</v>
      </c>
      <c r="F87" s="106" t="s">
        <v>98</v>
      </c>
      <c r="G87" s="83">
        <f t="shared" si="33"/>
        <v>1274.2</v>
      </c>
      <c r="H87" s="128">
        <v>1274.2</v>
      </c>
      <c r="I87" s="129"/>
      <c r="J87" s="130"/>
      <c r="K87" s="128"/>
      <c r="L87" s="128"/>
      <c r="M87" s="128"/>
      <c r="N87" s="128">
        <v>1303.8</v>
      </c>
      <c r="O87" s="62">
        <f t="shared" si="35"/>
        <v>1303.8</v>
      </c>
      <c r="P87" s="128">
        <v>1303.8</v>
      </c>
      <c r="Q87" s="71"/>
      <c r="R87" s="83">
        <v>1367.4</v>
      </c>
      <c r="S87" s="83">
        <v>1367.4</v>
      </c>
      <c r="T87" s="86"/>
      <c r="U87" s="90"/>
      <c r="HR87" s="53"/>
      <c r="HS87" s="53"/>
      <c r="HT87" s="53"/>
      <c r="HU87" s="53"/>
      <c r="HV87" s="53"/>
      <c r="HW87" s="53"/>
      <c r="HX87" s="53"/>
      <c r="HY87" s="53"/>
      <c r="HZ87" s="53"/>
      <c r="IA87" s="53"/>
      <c r="IB87" s="53"/>
      <c r="IC87" s="53"/>
      <c r="ID87" s="53"/>
    </row>
    <row r="88" spans="1:238" s="117" customFormat="1" ht="30" x14ac:dyDescent="0.25">
      <c r="A88" s="2"/>
      <c r="B88" s="149" t="s">
        <v>130</v>
      </c>
      <c r="C88" s="150" t="s">
        <v>25</v>
      </c>
      <c r="D88" s="150" t="s">
        <v>27</v>
      </c>
      <c r="E88" s="151" t="s">
        <v>129</v>
      </c>
      <c r="F88" s="150" t="s">
        <v>98</v>
      </c>
      <c r="G88" s="152">
        <f t="shared" si="33"/>
        <v>63.7</v>
      </c>
      <c r="H88" s="153">
        <v>63.7</v>
      </c>
      <c r="I88" s="154"/>
      <c r="J88" s="155"/>
      <c r="K88" s="153"/>
      <c r="L88" s="153"/>
      <c r="M88" s="153"/>
      <c r="N88" s="153">
        <v>65.2</v>
      </c>
      <c r="O88" s="156">
        <f t="shared" si="35"/>
        <v>65.2</v>
      </c>
      <c r="P88" s="153">
        <v>65.2</v>
      </c>
      <c r="Q88" s="157"/>
      <c r="R88" s="152">
        <v>68.400000000000006</v>
      </c>
      <c r="S88" s="152">
        <v>68.400000000000006</v>
      </c>
      <c r="T88" s="158"/>
      <c r="U88" s="121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  <c r="CC88" s="87"/>
      <c r="CD88" s="87"/>
      <c r="CE88" s="87"/>
      <c r="CF88" s="87"/>
      <c r="CG88" s="87"/>
      <c r="CH88" s="87"/>
      <c r="CI88" s="87"/>
      <c r="CJ88" s="87"/>
      <c r="CK88" s="87"/>
      <c r="CL88" s="87"/>
      <c r="CM88" s="87"/>
      <c r="CN88" s="87"/>
      <c r="CO88" s="87"/>
      <c r="CP88" s="87"/>
      <c r="CQ88" s="87"/>
      <c r="CR88" s="87"/>
      <c r="CS88" s="87"/>
      <c r="CT88" s="87"/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87"/>
      <c r="DF88" s="87"/>
      <c r="DG88" s="87"/>
      <c r="DH88" s="87"/>
      <c r="DI88" s="87"/>
      <c r="DJ88" s="87"/>
      <c r="DK88" s="87"/>
      <c r="DL88" s="87"/>
      <c r="DM88" s="87"/>
      <c r="DN88" s="87"/>
      <c r="DO88" s="87"/>
      <c r="DP88" s="87"/>
      <c r="DQ88" s="87"/>
      <c r="DR88" s="87"/>
      <c r="DS88" s="87"/>
      <c r="DT88" s="87"/>
      <c r="DU88" s="87"/>
      <c r="DV88" s="87"/>
      <c r="DW88" s="87"/>
      <c r="DX88" s="87"/>
      <c r="DY88" s="87"/>
      <c r="DZ88" s="87"/>
      <c r="EA88" s="87"/>
      <c r="EB88" s="87"/>
      <c r="EC88" s="87"/>
      <c r="ED88" s="87"/>
      <c r="EE88" s="87"/>
      <c r="EF88" s="87"/>
      <c r="EG88" s="87"/>
      <c r="EH88" s="87"/>
      <c r="EI88" s="87"/>
      <c r="EJ88" s="87"/>
      <c r="EK88" s="87"/>
      <c r="EL88" s="87"/>
      <c r="EM88" s="87"/>
      <c r="EN88" s="87"/>
      <c r="EO88" s="87"/>
      <c r="EP88" s="87"/>
      <c r="EQ88" s="87"/>
      <c r="ER88" s="87"/>
      <c r="ES88" s="87"/>
      <c r="ET88" s="87"/>
      <c r="EU88" s="87"/>
      <c r="EV88" s="87"/>
      <c r="EW88" s="87"/>
      <c r="EX88" s="87"/>
      <c r="EY88" s="87"/>
      <c r="EZ88" s="87"/>
      <c r="FA88" s="87"/>
      <c r="FB88" s="87"/>
      <c r="FC88" s="87"/>
      <c r="FD88" s="87"/>
      <c r="FE88" s="87"/>
      <c r="FF88" s="87"/>
      <c r="FG88" s="87"/>
      <c r="FH88" s="87"/>
      <c r="FI88" s="87"/>
      <c r="FJ88" s="87"/>
      <c r="FK88" s="87"/>
      <c r="FL88" s="87"/>
      <c r="FM88" s="87"/>
      <c r="FN88" s="87"/>
      <c r="FO88" s="87"/>
      <c r="FP88" s="87"/>
      <c r="FQ88" s="87"/>
      <c r="FR88" s="87"/>
      <c r="FS88" s="87"/>
      <c r="FT88" s="87"/>
      <c r="FU88" s="87"/>
      <c r="FV88" s="87"/>
      <c r="FW88" s="87"/>
      <c r="FX88" s="87"/>
      <c r="FY88" s="87"/>
      <c r="FZ88" s="87"/>
      <c r="GA88" s="87"/>
      <c r="GB88" s="87"/>
      <c r="GC88" s="87"/>
      <c r="GD88" s="87"/>
      <c r="GE88" s="87"/>
      <c r="GF88" s="87"/>
      <c r="GG88" s="87"/>
      <c r="GH88" s="87"/>
      <c r="GI88" s="87"/>
      <c r="GJ88" s="87"/>
      <c r="GK88" s="87"/>
      <c r="GL88" s="87"/>
      <c r="GM88" s="87"/>
      <c r="GN88" s="87"/>
      <c r="GO88" s="87"/>
      <c r="GP88" s="87"/>
      <c r="GQ88" s="87"/>
      <c r="GR88" s="87"/>
      <c r="GS88" s="87"/>
      <c r="GT88" s="87"/>
      <c r="GU88" s="87"/>
      <c r="GV88" s="87"/>
      <c r="GW88" s="87"/>
      <c r="GX88" s="87"/>
      <c r="GY88" s="87"/>
      <c r="GZ88" s="87"/>
      <c r="HA88" s="87"/>
      <c r="HB88" s="87"/>
      <c r="HC88" s="87"/>
      <c r="HD88" s="87"/>
      <c r="HE88" s="87"/>
      <c r="HF88" s="87"/>
      <c r="HG88" s="87"/>
      <c r="HH88" s="87"/>
      <c r="HI88" s="87"/>
      <c r="HJ88" s="87"/>
      <c r="HK88" s="87"/>
      <c r="HL88" s="87"/>
      <c r="HM88" s="87"/>
      <c r="HN88" s="87"/>
      <c r="HO88" s="87"/>
      <c r="HP88" s="87"/>
      <c r="HQ88" s="87"/>
      <c r="HR88" s="159"/>
      <c r="HS88" s="159"/>
      <c r="HT88" s="159"/>
      <c r="HU88" s="159"/>
      <c r="HV88" s="159"/>
      <c r="HW88" s="159"/>
      <c r="HX88" s="159"/>
      <c r="HY88" s="159"/>
      <c r="HZ88" s="159"/>
      <c r="IA88" s="159"/>
      <c r="IB88" s="159"/>
      <c r="IC88" s="159"/>
      <c r="ID88" s="159"/>
    </row>
    <row r="89" spans="1:238" s="117" customFormat="1" x14ac:dyDescent="0.25">
      <c r="A89" s="2"/>
      <c r="B89" s="160" t="s">
        <v>131</v>
      </c>
      <c r="C89" s="109" t="s">
        <v>27</v>
      </c>
      <c r="D89" s="109"/>
      <c r="E89" s="110"/>
      <c r="F89" s="109"/>
      <c r="G89" s="67">
        <f t="shared" si="33"/>
        <v>12053.424589999999</v>
      </c>
      <c r="H89" s="68">
        <f t="shared" ref="H89:N89" si="40">H90+H100+H108</f>
        <v>7815.9</v>
      </c>
      <c r="I89" s="139">
        <f t="shared" si="40"/>
        <v>1741.1145900000001</v>
      </c>
      <c r="J89" s="70">
        <f t="shared" si="40"/>
        <v>2496.41</v>
      </c>
      <c r="K89" s="68">
        <f t="shared" si="40"/>
        <v>0</v>
      </c>
      <c r="L89" s="68">
        <f t="shared" si="40"/>
        <v>0</v>
      </c>
      <c r="M89" s="68">
        <f t="shared" si="40"/>
        <v>0</v>
      </c>
      <c r="N89" s="76">
        <f t="shared" si="40"/>
        <v>3678.3249999999998</v>
      </c>
      <c r="O89" s="62">
        <f t="shared" si="35"/>
        <v>3678.3249999999998</v>
      </c>
      <c r="P89" s="68">
        <f>P90+P100+P108</f>
        <v>3237.5</v>
      </c>
      <c r="Q89" s="70">
        <f>Q90+Q100+Q108</f>
        <v>440.82499999999999</v>
      </c>
      <c r="R89" s="76">
        <f>R90+R100+R108</f>
        <v>4973.7250000000004</v>
      </c>
      <c r="S89" s="68">
        <f>S90+S100+S108</f>
        <v>4532.8999999999996</v>
      </c>
      <c r="T89" s="70">
        <f>T90+T100+T108</f>
        <v>440.82499999999999</v>
      </c>
      <c r="U89" s="72"/>
      <c r="HR89" s="53"/>
      <c r="HS89" s="53"/>
      <c r="HT89" s="53"/>
      <c r="HU89" s="53"/>
      <c r="HV89" s="53"/>
      <c r="HW89" s="53"/>
      <c r="HX89" s="53"/>
      <c r="HY89" s="53"/>
      <c r="HZ89" s="53"/>
      <c r="IA89" s="53"/>
      <c r="IB89" s="53"/>
      <c r="IC89" s="53"/>
      <c r="ID89" s="53"/>
    </row>
    <row r="90" spans="1:238" s="87" customFormat="1" x14ac:dyDescent="0.25">
      <c r="A90" s="2"/>
      <c r="B90" s="160" t="s">
        <v>132</v>
      </c>
      <c r="C90" s="109" t="s">
        <v>27</v>
      </c>
      <c r="D90" s="109" t="s">
        <v>23</v>
      </c>
      <c r="E90" s="110"/>
      <c r="F90" s="109"/>
      <c r="G90" s="67">
        <f t="shared" si="33"/>
        <v>729.01459</v>
      </c>
      <c r="H90" s="68">
        <f>H91</f>
        <v>87.9</v>
      </c>
      <c r="I90" s="139">
        <f>I91+I96</f>
        <v>41.114590000000007</v>
      </c>
      <c r="J90" s="70">
        <f>J91</f>
        <v>600</v>
      </c>
      <c r="K90" s="68">
        <f>K91</f>
        <v>0</v>
      </c>
      <c r="L90" s="68">
        <f>L91</f>
        <v>0</v>
      </c>
      <c r="M90" s="68">
        <f>M91</f>
        <v>0</v>
      </c>
      <c r="N90" s="68">
        <f>N91</f>
        <v>87.9</v>
      </c>
      <c r="O90" s="62">
        <f t="shared" si="35"/>
        <v>87.9</v>
      </c>
      <c r="P90" s="68">
        <f>P91</f>
        <v>87.9</v>
      </c>
      <c r="Q90" s="70">
        <f>Q91</f>
        <v>0</v>
      </c>
      <c r="R90" s="68">
        <f>R91</f>
        <v>87.9</v>
      </c>
      <c r="S90" s="68">
        <f>S91</f>
        <v>87.9</v>
      </c>
      <c r="T90" s="70">
        <f>T91</f>
        <v>0</v>
      </c>
      <c r="U90" s="72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17"/>
      <c r="BJ90" s="117"/>
      <c r="BK90" s="117"/>
      <c r="BL90" s="117"/>
      <c r="BM90" s="117"/>
      <c r="BN90" s="117"/>
      <c r="BO90" s="117"/>
      <c r="BP90" s="117"/>
      <c r="BQ90" s="117"/>
      <c r="BR90" s="117"/>
      <c r="BS90" s="117"/>
      <c r="BT90" s="117"/>
      <c r="BU90" s="117"/>
      <c r="BV90" s="117"/>
      <c r="BW90" s="117"/>
      <c r="BX90" s="117"/>
      <c r="BY90" s="117"/>
      <c r="BZ90" s="117"/>
      <c r="CA90" s="117"/>
      <c r="CB90" s="117"/>
      <c r="CC90" s="117"/>
      <c r="CD90" s="117"/>
      <c r="CE90" s="117"/>
      <c r="CF90" s="117"/>
      <c r="CG90" s="117"/>
      <c r="CH90" s="117"/>
      <c r="CI90" s="117"/>
      <c r="CJ90" s="117"/>
      <c r="CK90" s="117"/>
      <c r="CL90" s="117"/>
      <c r="CM90" s="117"/>
      <c r="CN90" s="117"/>
      <c r="CO90" s="117"/>
      <c r="CP90" s="117"/>
      <c r="CQ90" s="117"/>
      <c r="CR90" s="117"/>
      <c r="CS90" s="117"/>
      <c r="CT90" s="117"/>
      <c r="CU90" s="117"/>
      <c r="CV90" s="117"/>
      <c r="CW90" s="117"/>
      <c r="CX90" s="117"/>
      <c r="CY90" s="117"/>
      <c r="CZ90" s="117"/>
      <c r="DA90" s="117"/>
      <c r="DB90" s="117"/>
      <c r="DC90" s="117"/>
      <c r="DD90" s="117"/>
      <c r="DE90" s="117"/>
      <c r="DF90" s="117"/>
      <c r="DG90" s="117"/>
      <c r="DH90" s="117"/>
      <c r="DI90" s="117"/>
      <c r="DJ90" s="117"/>
      <c r="DK90" s="117"/>
      <c r="DL90" s="117"/>
      <c r="DM90" s="117"/>
      <c r="DN90" s="117"/>
      <c r="DO90" s="117"/>
      <c r="DP90" s="117"/>
      <c r="DQ90" s="117"/>
      <c r="DR90" s="117"/>
      <c r="DS90" s="117"/>
      <c r="DT90" s="117"/>
      <c r="DU90" s="117"/>
      <c r="DV90" s="117"/>
      <c r="DW90" s="117"/>
      <c r="DX90" s="117"/>
      <c r="DY90" s="117"/>
      <c r="DZ90" s="117"/>
      <c r="EA90" s="117"/>
      <c r="EB90" s="117"/>
      <c r="EC90" s="117"/>
      <c r="ED90" s="117"/>
      <c r="EE90" s="117"/>
      <c r="EF90" s="117"/>
      <c r="EG90" s="117"/>
      <c r="EH90" s="117"/>
      <c r="EI90" s="117"/>
      <c r="EJ90" s="117"/>
      <c r="EK90" s="117"/>
      <c r="EL90" s="117"/>
      <c r="EM90" s="117"/>
      <c r="EN90" s="117"/>
      <c r="EO90" s="117"/>
      <c r="EP90" s="117"/>
      <c r="EQ90" s="117"/>
      <c r="ER90" s="117"/>
      <c r="ES90" s="117"/>
      <c r="ET90" s="117"/>
      <c r="EU90" s="117"/>
      <c r="EV90" s="117"/>
      <c r="EW90" s="117"/>
      <c r="EX90" s="117"/>
      <c r="EY90" s="117"/>
      <c r="EZ90" s="117"/>
      <c r="FA90" s="117"/>
      <c r="FB90" s="117"/>
      <c r="FC90" s="117"/>
      <c r="FD90" s="117"/>
      <c r="FE90" s="117"/>
      <c r="FF90" s="117"/>
      <c r="FG90" s="117"/>
      <c r="FH90" s="117"/>
      <c r="FI90" s="117"/>
      <c r="FJ90" s="117"/>
      <c r="FK90" s="117"/>
      <c r="FL90" s="117"/>
      <c r="FM90" s="117"/>
      <c r="FN90" s="117"/>
      <c r="FO90" s="117"/>
      <c r="FP90" s="117"/>
      <c r="FQ90" s="117"/>
      <c r="FR90" s="117"/>
      <c r="FS90" s="117"/>
      <c r="FT90" s="117"/>
      <c r="FU90" s="117"/>
      <c r="FV90" s="117"/>
      <c r="FW90" s="117"/>
      <c r="FX90" s="117"/>
      <c r="FY90" s="117"/>
      <c r="FZ90" s="117"/>
      <c r="GA90" s="117"/>
      <c r="GB90" s="117"/>
      <c r="GC90" s="117"/>
      <c r="GD90" s="117"/>
      <c r="GE90" s="117"/>
      <c r="GF90" s="117"/>
      <c r="GG90" s="117"/>
      <c r="GH90" s="117"/>
      <c r="GI90" s="117"/>
      <c r="GJ90" s="117"/>
      <c r="GK90" s="117"/>
      <c r="GL90" s="117"/>
      <c r="GM90" s="117"/>
      <c r="GN90" s="117"/>
      <c r="GO90" s="117"/>
      <c r="GP90" s="117"/>
      <c r="GQ90" s="117"/>
      <c r="GR90" s="117"/>
      <c r="GS90" s="117"/>
      <c r="GT90" s="117"/>
      <c r="GU90" s="117"/>
      <c r="GV90" s="117"/>
      <c r="GW90" s="117"/>
      <c r="GX90" s="117"/>
      <c r="GY90" s="117"/>
      <c r="GZ90" s="117"/>
      <c r="HA90" s="117"/>
      <c r="HB90" s="117"/>
      <c r="HC90" s="117"/>
      <c r="HD90" s="117"/>
      <c r="HE90" s="117"/>
      <c r="HF90" s="117"/>
      <c r="HG90" s="117"/>
      <c r="HH90" s="117"/>
      <c r="HI90" s="117"/>
      <c r="HJ90" s="117"/>
      <c r="HK90" s="117"/>
      <c r="HL90" s="117"/>
      <c r="HM90" s="117"/>
      <c r="HN90" s="117"/>
      <c r="HO90" s="117"/>
      <c r="HP90" s="117"/>
      <c r="HQ90" s="117"/>
      <c r="HR90" s="53"/>
      <c r="HS90" s="53"/>
      <c r="HT90" s="53"/>
      <c r="HU90" s="53"/>
      <c r="HV90" s="53"/>
      <c r="HW90" s="53"/>
      <c r="HX90" s="53"/>
      <c r="HY90" s="53"/>
      <c r="HZ90" s="53"/>
      <c r="IA90" s="53"/>
      <c r="IB90" s="53"/>
      <c r="IC90" s="53"/>
      <c r="ID90" s="53"/>
    </row>
    <row r="91" spans="1:238" s="87" customFormat="1" ht="60" x14ac:dyDescent="0.25">
      <c r="A91" s="2"/>
      <c r="B91" s="88" t="s">
        <v>133</v>
      </c>
      <c r="C91" s="106" t="s">
        <v>27</v>
      </c>
      <c r="D91" s="106" t="s">
        <v>23</v>
      </c>
      <c r="E91" s="91" t="s">
        <v>23</v>
      </c>
      <c r="F91" s="106"/>
      <c r="G91" s="83">
        <f t="shared" si="33"/>
        <v>687.9</v>
      </c>
      <c r="H91" s="83">
        <f t="shared" ref="H91:N91" si="41">H92+H94</f>
        <v>87.9</v>
      </c>
      <c r="I91" s="84">
        <f t="shared" si="41"/>
        <v>0</v>
      </c>
      <c r="J91" s="86">
        <f t="shared" si="41"/>
        <v>600</v>
      </c>
      <c r="K91" s="83">
        <f t="shared" si="41"/>
        <v>0</v>
      </c>
      <c r="L91" s="83">
        <f t="shared" si="41"/>
        <v>0</v>
      </c>
      <c r="M91" s="83">
        <f t="shared" si="41"/>
        <v>0</v>
      </c>
      <c r="N91" s="83">
        <f t="shared" si="41"/>
        <v>87.9</v>
      </c>
      <c r="O91" s="62">
        <f t="shared" si="35"/>
        <v>87.9</v>
      </c>
      <c r="P91" s="83">
        <f>P92+P94</f>
        <v>87.9</v>
      </c>
      <c r="Q91" s="71"/>
      <c r="R91" s="83">
        <f>R92+R94</f>
        <v>87.9</v>
      </c>
      <c r="S91" s="83">
        <f>S92+S94</f>
        <v>87.9</v>
      </c>
      <c r="T91" s="86"/>
      <c r="U91" s="11"/>
      <c r="HR91" s="53"/>
      <c r="HS91" s="53"/>
      <c r="HT91" s="53"/>
      <c r="HU91" s="53"/>
      <c r="HV91" s="53"/>
      <c r="HW91" s="53"/>
      <c r="HX91" s="53"/>
      <c r="HY91" s="53"/>
      <c r="HZ91" s="53"/>
      <c r="IA91" s="53"/>
      <c r="IB91" s="53"/>
      <c r="IC91" s="53"/>
      <c r="ID91" s="53"/>
    </row>
    <row r="92" spans="1:238" s="15" customFormat="1" ht="30" x14ac:dyDescent="0.25">
      <c r="A92" s="2"/>
      <c r="B92" s="88" t="s">
        <v>134</v>
      </c>
      <c r="C92" s="79" t="s">
        <v>27</v>
      </c>
      <c r="D92" s="79" t="s">
        <v>23</v>
      </c>
      <c r="E92" s="80" t="s">
        <v>135</v>
      </c>
      <c r="F92" s="79"/>
      <c r="G92" s="83">
        <f t="shared" ref="G92:N92" si="42">G93</f>
        <v>600</v>
      </c>
      <c r="H92" s="83">
        <f t="shared" si="42"/>
        <v>0</v>
      </c>
      <c r="I92" s="84">
        <f t="shared" si="42"/>
        <v>0</v>
      </c>
      <c r="J92" s="86">
        <f t="shared" si="42"/>
        <v>600</v>
      </c>
      <c r="K92" s="83">
        <f t="shared" si="42"/>
        <v>0</v>
      </c>
      <c r="L92" s="83">
        <f t="shared" si="42"/>
        <v>0</v>
      </c>
      <c r="M92" s="83">
        <f t="shared" si="42"/>
        <v>0</v>
      </c>
      <c r="N92" s="83">
        <f t="shared" si="42"/>
        <v>0</v>
      </c>
      <c r="O92" s="62">
        <f t="shared" si="35"/>
        <v>0</v>
      </c>
      <c r="P92" s="83">
        <f>P93</f>
        <v>0</v>
      </c>
      <c r="Q92" s="71"/>
      <c r="R92" s="128">
        <f>R93</f>
        <v>0</v>
      </c>
      <c r="S92" s="128">
        <f>S93</f>
        <v>0</v>
      </c>
      <c r="T92" s="131"/>
      <c r="U92" s="11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7"/>
      <c r="CE92" s="87"/>
      <c r="CF92" s="87"/>
      <c r="CG92" s="87"/>
      <c r="CH92" s="87"/>
      <c r="CI92" s="87"/>
      <c r="CJ92" s="87"/>
      <c r="CK92" s="87"/>
      <c r="CL92" s="87"/>
      <c r="CM92" s="87"/>
      <c r="CN92" s="87"/>
      <c r="CO92" s="87"/>
      <c r="CP92" s="87"/>
      <c r="CQ92" s="87"/>
      <c r="CR92" s="87"/>
      <c r="CS92" s="87"/>
      <c r="CT92" s="87"/>
      <c r="CU92" s="87"/>
      <c r="CV92" s="87"/>
      <c r="CW92" s="87"/>
      <c r="CX92" s="87"/>
      <c r="CY92" s="87"/>
      <c r="CZ92" s="87"/>
      <c r="DA92" s="87"/>
      <c r="DB92" s="87"/>
      <c r="DC92" s="87"/>
      <c r="DD92" s="87"/>
      <c r="DE92" s="87"/>
      <c r="DF92" s="87"/>
      <c r="DG92" s="87"/>
      <c r="DH92" s="87"/>
      <c r="DI92" s="87"/>
      <c r="DJ92" s="87"/>
      <c r="DK92" s="87"/>
      <c r="DL92" s="87"/>
      <c r="DM92" s="87"/>
      <c r="DN92" s="87"/>
      <c r="DO92" s="87"/>
      <c r="DP92" s="87"/>
      <c r="DQ92" s="87"/>
      <c r="DR92" s="87"/>
      <c r="DS92" s="87"/>
      <c r="DT92" s="87"/>
      <c r="DU92" s="87"/>
      <c r="DV92" s="87"/>
      <c r="DW92" s="87"/>
      <c r="DX92" s="87"/>
      <c r="DY92" s="87"/>
      <c r="DZ92" s="87"/>
      <c r="EA92" s="87"/>
      <c r="EB92" s="87"/>
      <c r="EC92" s="87"/>
      <c r="ED92" s="87"/>
      <c r="EE92" s="87"/>
      <c r="EF92" s="87"/>
      <c r="EG92" s="87"/>
      <c r="EH92" s="87"/>
      <c r="EI92" s="87"/>
      <c r="EJ92" s="87"/>
      <c r="EK92" s="87"/>
      <c r="EL92" s="87"/>
      <c r="EM92" s="87"/>
      <c r="EN92" s="87"/>
      <c r="EO92" s="87"/>
      <c r="EP92" s="87"/>
      <c r="EQ92" s="87"/>
      <c r="ER92" s="87"/>
      <c r="ES92" s="87"/>
      <c r="ET92" s="87"/>
      <c r="EU92" s="87"/>
      <c r="EV92" s="87"/>
      <c r="EW92" s="87"/>
      <c r="EX92" s="87"/>
      <c r="EY92" s="87"/>
      <c r="EZ92" s="87"/>
      <c r="FA92" s="87"/>
      <c r="FB92" s="87"/>
      <c r="FC92" s="87"/>
      <c r="FD92" s="87"/>
      <c r="FE92" s="87"/>
      <c r="FF92" s="87"/>
      <c r="FG92" s="87"/>
      <c r="FH92" s="87"/>
      <c r="FI92" s="87"/>
      <c r="FJ92" s="87"/>
      <c r="FK92" s="87"/>
      <c r="FL92" s="87"/>
      <c r="FM92" s="87"/>
      <c r="FN92" s="87"/>
      <c r="FO92" s="87"/>
      <c r="FP92" s="87"/>
      <c r="FQ92" s="87"/>
      <c r="FR92" s="87"/>
      <c r="FS92" s="87"/>
      <c r="FT92" s="87"/>
      <c r="FU92" s="87"/>
      <c r="FV92" s="87"/>
      <c r="FW92" s="87"/>
      <c r="FX92" s="87"/>
      <c r="FY92" s="87"/>
      <c r="FZ92" s="87"/>
      <c r="GA92" s="87"/>
      <c r="GB92" s="87"/>
      <c r="GC92" s="87"/>
      <c r="GD92" s="87"/>
      <c r="GE92" s="87"/>
      <c r="GF92" s="87"/>
      <c r="GG92" s="87"/>
      <c r="GH92" s="87"/>
      <c r="GI92" s="87"/>
      <c r="GJ92" s="87"/>
      <c r="GK92" s="87"/>
      <c r="GL92" s="87"/>
      <c r="GM92" s="87"/>
      <c r="GN92" s="87"/>
      <c r="GO92" s="87"/>
      <c r="GP92" s="87"/>
      <c r="GQ92" s="87"/>
      <c r="GR92" s="87"/>
      <c r="GS92" s="87"/>
      <c r="GT92" s="87"/>
      <c r="GU92" s="87"/>
      <c r="GV92" s="87"/>
      <c r="GW92" s="87"/>
      <c r="GX92" s="87"/>
      <c r="GY92" s="87"/>
      <c r="GZ92" s="87"/>
      <c r="HA92" s="87"/>
      <c r="HB92" s="87"/>
      <c r="HC92" s="87"/>
      <c r="HD92" s="87"/>
      <c r="HE92" s="87"/>
      <c r="HF92" s="87"/>
      <c r="HG92" s="87"/>
      <c r="HH92" s="87"/>
      <c r="HI92" s="87"/>
      <c r="HJ92" s="87"/>
      <c r="HK92" s="87"/>
      <c r="HL92" s="87"/>
      <c r="HM92" s="87"/>
      <c r="HN92" s="87"/>
      <c r="HO92" s="87"/>
      <c r="HP92" s="87"/>
      <c r="HQ92" s="87"/>
      <c r="HR92" s="53"/>
      <c r="HS92" s="53"/>
      <c r="HT92" s="53"/>
      <c r="HU92" s="53"/>
      <c r="HV92" s="53"/>
      <c r="HW92" s="53"/>
      <c r="HX92" s="53"/>
      <c r="HY92" s="53"/>
      <c r="HZ92" s="53"/>
      <c r="IA92" s="53"/>
      <c r="IB92" s="53"/>
      <c r="IC92" s="53"/>
      <c r="ID92" s="53"/>
    </row>
    <row r="93" spans="1:238" s="15" customFormat="1" ht="60" x14ac:dyDescent="0.25">
      <c r="A93" s="2"/>
      <c r="B93" s="88" t="s">
        <v>136</v>
      </c>
      <c r="C93" s="79" t="s">
        <v>27</v>
      </c>
      <c r="D93" s="79" t="s">
        <v>23</v>
      </c>
      <c r="E93" s="80" t="s">
        <v>137</v>
      </c>
      <c r="F93" s="79" t="s">
        <v>98</v>
      </c>
      <c r="G93" s="83">
        <f t="shared" ref="G93:G105" si="43">SUM(H93:M93)</f>
        <v>600</v>
      </c>
      <c r="H93" s="83">
        <v>0</v>
      </c>
      <c r="I93" s="84">
        <v>0</v>
      </c>
      <c r="J93" s="86">
        <v>600</v>
      </c>
      <c r="K93" s="83">
        <v>0</v>
      </c>
      <c r="L93" s="83">
        <v>0</v>
      </c>
      <c r="M93" s="83">
        <v>0</v>
      </c>
      <c r="N93" s="83">
        <v>0</v>
      </c>
      <c r="O93" s="62">
        <f t="shared" si="35"/>
        <v>0</v>
      </c>
      <c r="P93" s="83">
        <v>0</v>
      </c>
      <c r="Q93" s="71"/>
      <c r="R93" s="128">
        <v>0</v>
      </c>
      <c r="S93" s="128">
        <v>0</v>
      </c>
      <c r="T93" s="131"/>
      <c r="U93" s="11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7"/>
      <c r="CR93" s="87"/>
      <c r="CS93" s="87"/>
      <c r="CT93" s="87"/>
      <c r="CU93" s="87"/>
      <c r="CV93" s="87"/>
      <c r="CW93" s="87"/>
      <c r="CX93" s="87"/>
      <c r="CY93" s="87"/>
      <c r="CZ93" s="87"/>
      <c r="DA93" s="87"/>
      <c r="DB93" s="87"/>
      <c r="DC93" s="87"/>
      <c r="DD93" s="87"/>
      <c r="DE93" s="87"/>
      <c r="DF93" s="87"/>
      <c r="DG93" s="87"/>
      <c r="DH93" s="87"/>
      <c r="DI93" s="87"/>
      <c r="DJ93" s="87"/>
      <c r="DK93" s="87"/>
      <c r="DL93" s="87"/>
      <c r="DM93" s="87"/>
      <c r="DN93" s="87"/>
      <c r="DO93" s="87"/>
      <c r="DP93" s="87"/>
      <c r="DQ93" s="87"/>
      <c r="DR93" s="87"/>
      <c r="DS93" s="87"/>
      <c r="DT93" s="87"/>
      <c r="DU93" s="87"/>
      <c r="DV93" s="87"/>
      <c r="DW93" s="87"/>
      <c r="DX93" s="87"/>
      <c r="DY93" s="87"/>
      <c r="DZ93" s="87"/>
      <c r="EA93" s="87"/>
      <c r="EB93" s="87"/>
      <c r="EC93" s="87"/>
      <c r="ED93" s="87"/>
      <c r="EE93" s="87"/>
      <c r="EF93" s="87"/>
      <c r="EG93" s="87"/>
      <c r="EH93" s="87"/>
      <c r="EI93" s="87"/>
      <c r="EJ93" s="87"/>
      <c r="EK93" s="87"/>
      <c r="EL93" s="87"/>
      <c r="EM93" s="87"/>
      <c r="EN93" s="87"/>
      <c r="EO93" s="87"/>
      <c r="EP93" s="87"/>
      <c r="EQ93" s="87"/>
      <c r="ER93" s="87"/>
      <c r="ES93" s="87"/>
      <c r="ET93" s="87"/>
      <c r="EU93" s="87"/>
      <c r="EV93" s="87"/>
      <c r="EW93" s="87"/>
      <c r="EX93" s="87"/>
      <c r="EY93" s="87"/>
      <c r="EZ93" s="87"/>
      <c r="FA93" s="87"/>
      <c r="FB93" s="87"/>
      <c r="FC93" s="87"/>
      <c r="FD93" s="87"/>
      <c r="FE93" s="87"/>
      <c r="FF93" s="87"/>
      <c r="FG93" s="87"/>
      <c r="FH93" s="87"/>
      <c r="FI93" s="87"/>
      <c r="FJ93" s="87"/>
      <c r="FK93" s="87"/>
      <c r="FL93" s="87"/>
      <c r="FM93" s="87"/>
      <c r="FN93" s="87"/>
      <c r="FO93" s="87"/>
      <c r="FP93" s="87"/>
      <c r="FQ93" s="87"/>
      <c r="FR93" s="87"/>
      <c r="FS93" s="87"/>
      <c r="FT93" s="87"/>
      <c r="FU93" s="87"/>
      <c r="FV93" s="87"/>
      <c r="FW93" s="87"/>
      <c r="FX93" s="87"/>
      <c r="FY93" s="87"/>
      <c r="FZ93" s="87"/>
      <c r="GA93" s="87"/>
      <c r="GB93" s="87"/>
      <c r="GC93" s="87"/>
      <c r="GD93" s="87"/>
      <c r="GE93" s="87"/>
      <c r="GF93" s="87"/>
      <c r="GG93" s="87"/>
      <c r="GH93" s="87"/>
      <c r="GI93" s="87"/>
      <c r="GJ93" s="87"/>
      <c r="GK93" s="87"/>
      <c r="GL93" s="87"/>
      <c r="GM93" s="87"/>
      <c r="GN93" s="87"/>
      <c r="GO93" s="87"/>
      <c r="GP93" s="87"/>
      <c r="GQ93" s="87"/>
      <c r="GR93" s="87"/>
      <c r="GS93" s="87"/>
      <c r="GT93" s="87"/>
      <c r="GU93" s="87"/>
      <c r="GV93" s="87"/>
      <c r="GW93" s="87"/>
      <c r="GX93" s="87"/>
      <c r="GY93" s="87"/>
      <c r="GZ93" s="87"/>
      <c r="HA93" s="87"/>
      <c r="HB93" s="87"/>
      <c r="HC93" s="87"/>
      <c r="HD93" s="87"/>
      <c r="HE93" s="87"/>
      <c r="HF93" s="87"/>
      <c r="HG93" s="87"/>
      <c r="HH93" s="87"/>
      <c r="HI93" s="87"/>
      <c r="HJ93" s="87"/>
      <c r="HK93" s="87"/>
      <c r="HL93" s="87"/>
      <c r="HM93" s="87"/>
      <c r="HN93" s="87"/>
      <c r="HO93" s="87"/>
      <c r="HP93" s="87"/>
      <c r="HQ93" s="87"/>
      <c r="HR93" s="53"/>
      <c r="HS93" s="53"/>
      <c r="HT93" s="53"/>
      <c r="HU93" s="53"/>
      <c r="HV93" s="53"/>
      <c r="HW93" s="53"/>
      <c r="HX93" s="53"/>
      <c r="HY93" s="53"/>
      <c r="HZ93" s="53"/>
      <c r="IA93" s="53"/>
      <c r="IB93" s="53"/>
      <c r="IC93" s="53"/>
      <c r="ID93" s="53"/>
    </row>
    <row r="94" spans="1:238" s="112" customFormat="1" ht="30" x14ac:dyDescent="0.25">
      <c r="A94" s="2"/>
      <c r="B94" s="88" t="s">
        <v>138</v>
      </c>
      <c r="C94" s="106" t="s">
        <v>27</v>
      </c>
      <c r="D94" s="106" t="s">
        <v>23</v>
      </c>
      <c r="E94" s="91" t="s">
        <v>139</v>
      </c>
      <c r="F94" s="106"/>
      <c r="G94" s="83">
        <f t="shared" si="43"/>
        <v>87.9</v>
      </c>
      <c r="H94" s="83">
        <f t="shared" ref="H94:N94" si="44">H95</f>
        <v>87.9</v>
      </c>
      <c r="I94" s="84">
        <f t="shared" si="44"/>
        <v>0</v>
      </c>
      <c r="J94" s="86">
        <f t="shared" si="44"/>
        <v>0</v>
      </c>
      <c r="K94" s="83">
        <f t="shared" si="44"/>
        <v>0</v>
      </c>
      <c r="L94" s="83">
        <f t="shared" si="44"/>
        <v>0</v>
      </c>
      <c r="M94" s="83">
        <f t="shared" si="44"/>
        <v>0</v>
      </c>
      <c r="N94" s="83">
        <f t="shared" si="44"/>
        <v>87.9</v>
      </c>
      <c r="O94" s="62">
        <f t="shared" si="35"/>
        <v>87.9</v>
      </c>
      <c r="P94" s="83">
        <f>P95</f>
        <v>87.9</v>
      </c>
      <c r="Q94" s="71"/>
      <c r="R94" s="83">
        <f>R95</f>
        <v>87.9</v>
      </c>
      <c r="S94" s="83">
        <f>S95</f>
        <v>87.9</v>
      </c>
      <c r="T94" s="86"/>
      <c r="U94" s="11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7"/>
      <c r="BT94" s="87"/>
      <c r="BU94" s="87"/>
      <c r="BV94" s="87"/>
      <c r="BW94" s="87"/>
      <c r="BX94" s="87"/>
      <c r="BY94" s="87"/>
      <c r="BZ94" s="87"/>
      <c r="CA94" s="87"/>
      <c r="CB94" s="87"/>
      <c r="CC94" s="87"/>
      <c r="CD94" s="87"/>
      <c r="CE94" s="87"/>
      <c r="CF94" s="87"/>
      <c r="CG94" s="87"/>
      <c r="CH94" s="87"/>
      <c r="CI94" s="87"/>
      <c r="CJ94" s="87"/>
      <c r="CK94" s="87"/>
      <c r="CL94" s="87"/>
      <c r="CM94" s="87"/>
      <c r="CN94" s="87"/>
      <c r="CO94" s="87"/>
      <c r="CP94" s="87"/>
      <c r="CQ94" s="87"/>
      <c r="CR94" s="87"/>
      <c r="CS94" s="87"/>
      <c r="CT94" s="87"/>
      <c r="CU94" s="87"/>
      <c r="CV94" s="87"/>
      <c r="CW94" s="87"/>
      <c r="CX94" s="87"/>
      <c r="CY94" s="87"/>
      <c r="CZ94" s="87"/>
      <c r="DA94" s="87"/>
      <c r="DB94" s="87"/>
      <c r="DC94" s="87"/>
      <c r="DD94" s="87"/>
      <c r="DE94" s="87"/>
      <c r="DF94" s="87"/>
      <c r="DG94" s="87"/>
      <c r="DH94" s="87"/>
      <c r="DI94" s="87"/>
      <c r="DJ94" s="87"/>
      <c r="DK94" s="87"/>
      <c r="DL94" s="87"/>
      <c r="DM94" s="87"/>
      <c r="DN94" s="87"/>
      <c r="DO94" s="87"/>
      <c r="DP94" s="87"/>
      <c r="DQ94" s="87"/>
      <c r="DR94" s="87"/>
      <c r="DS94" s="87"/>
      <c r="DT94" s="87"/>
      <c r="DU94" s="87"/>
      <c r="DV94" s="87"/>
      <c r="DW94" s="87"/>
      <c r="DX94" s="87"/>
      <c r="DY94" s="87"/>
      <c r="DZ94" s="87"/>
      <c r="EA94" s="87"/>
      <c r="EB94" s="87"/>
      <c r="EC94" s="87"/>
      <c r="ED94" s="87"/>
      <c r="EE94" s="87"/>
      <c r="EF94" s="87"/>
      <c r="EG94" s="87"/>
      <c r="EH94" s="87"/>
      <c r="EI94" s="87"/>
      <c r="EJ94" s="87"/>
      <c r="EK94" s="87"/>
      <c r="EL94" s="87"/>
      <c r="EM94" s="87"/>
      <c r="EN94" s="87"/>
      <c r="EO94" s="87"/>
      <c r="EP94" s="87"/>
      <c r="EQ94" s="87"/>
      <c r="ER94" s="87"/>
      <c r="ES94" s="87"/>
      <c r="ET94" s="87"/>
      <c r="EU94" s="87"/>
      <c r="EV94" s="87"/>
      <c r="EW94" s="87"/>
      <c r="EX94" s="87"/>
      <c r="EY94" s="87"/>
      <c r="EZ94" s="87"/>
      <c r="FA94" s="87"/>
      <c r="FB94" s="87"/>
      <c r="FC94" s="87"/>
      <c r="FD94" s="87"/>
      <c r="FE94" s="87"/>
      <c r="FF94" s="87"/>
      <c r="FG94" s="87"/>
      <c r="FH94" s="87"/>
      <c r="FI94" s="87"/>
      <c r="FJ94" s="87"/>
      <c r="FK94" s="87"/>
      <c r="FL94" s="87"/>
      <c r="FM94" s="87"/>
      <c r="FN94" s="87"/>
      <c r="FO94" s="87"/>
      <c r="FP94" s="87"/>
      <c r="FQ94" s="87"/>
      <c r="FR94" s="87"/>
      <c r="FS94" s="87"/>
      <c r="FT94" s="87"/>
      <c r="FU94" s="87"/>
      <c r="FV94" s="87"/>
      <c r="FW94" s="87"/>
      <c r="FX94" s="87"/>
      <c r="FY94" s="87"/>
      <c r="FZ94" s="87"/>
      <c r="GA94" s="87"/>
      <c r="GB94" s="87"/>
      <c r="GC94" s="87"/>
      <c r="GD94" s="87"/>
      <c r="GE94" s="87"/>
      <c r="GF94" s="87"/>
      <c r="GG94" s="87"/>
      <c r="GH94" s="87"/>
      <c r="GI94" s="87"/>
      <c r="GJ94" s="87"/>
      <c r="GK94" s="87"/>
      <c r="GL94" s="87"/>
      <c r="GM94" s="87"/>
      <c r="GN94" s="87"/>
      <c r="GO94" s="87"/>
      <c r="GP94" s="87"/>
      <c r="GQ94" s="87"/>
      <c r="GR94" s="87"/>
      <c r="GS94" s="87"/>
      <c r="GT94" s="87"/>
      <c r="GU94" s="87"/>
      <c r="GV94" s="87"/>
      <c r="GW94" s="87"/>
      <c r="GX94" s="87"/>
      <c r="GY94" s="87"/>
      <c r="GZ94" s="87"/>
      <c r="HA94" s="87"/>
      <c r="HB94" s="87"/>
      <c r="HC94" s="87"/>
      <c r="HD94" s="87"/>
      <c r="HE94" s="87"/>
      <c r="HF94" s="87"/>
      <c r="HG94" s="87"/>
      <c r="HH94" s="87"/>
      <c r="HI94" s="87"/>
      <c r="HJ94" s="87"/>
      <c r="HK94" s="87"/>
      <c r="HL94" s="87"/>
      <c r="HM94" s="87"/>
      <c r="HN94" s="87"/>
      <c r="HO94" s="87"/>
      <c r="HP94" s="87"/>
      <c r="HQ94" s="87"/>
      <c r="HR94" s="53"/>
      <c r="HS94" s="53"/>
      <c r="HT94" s="53"/>
      <c r="HU94" s="53"/>
      <c r="HV94" s="53"/>
      <c r="HW94" s="53"/>
      <c r="HX94" s="53"/>
      <c r="HY94" s="53"/>
      <c r="HZ94" s="53"/>
      <c r="IA94" s="53"/>
      <c r="IB94" s="53"/>
      <c r="IC94" s="53"/>
      <c r="ID94" s="53"/>
    </row>
    <row r="95" spans="1:238" s="112" customFormat="1" ht="60" x14ac:dyDescent="0.25">
      <c r="A95" s="2"/>
      <c r="B95" s="88" t="s">
        <v>140</v>
      </c>
      <c r="C95" s="106" t="s">
        <v>27</v>
      </c>
      <c r="D95" s="106" t="s">
        <v>23</v>
      </c>
      <c r="E95" s="91" t="s">
        <v>141</v>
      </c>
      <c r="F95" s="106" t="s">
        <v>98</v>
      </c>
      <c r="G95" s="83">
        <f t="shared" si="43"/>
        <v>87.9</v>
      </c>
      <c r="H95" s="83">
        <v>87.9</v>
      </c>
      <c r="I95" s="84">
        <v>0</v>
      </c>
      <c r="J95" s="86">
        <v>0</v>
      </c>
      <c r="K95" s="83">
        <v>0</v>
      </c>
      <c r="L95" s="83">
        <v>0</v>
      </c>
      <c r="M95" s="83">
        <v>0</v>
      </c>
      <c r="N95" s="83">
        <v>87.9</v>
      </c>
      <c r="O95" s="62">
        <f t="shared" si="35"/>
        <v>87.9</v>
      </c>
      <c r="P95" s="83">
        <v>87.9</v>
      </c>
      <c r="Q95" s="71"/>
      <c r="R95" s="83">
        <v>87.9</v>
      </c>
      <c r="S95" s="83">
        <v>87.9</v>
      </c>
      <c r="T95" s="86"/>
      <c r="U95" s="11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7"/>
      <c r="BY95" s="87"/>
      <c r="BZ95" s="87"/>
      <c r="CA95" s="87"/>
      <c r="CB95" s="87"/>
      <c r="CC95" s="87"/>
      <c r="CD95" s="87"/>
      <c r="CE95" s="87"/>
      <c r="CF95" s="87"/>
      <c r="CG95" s="87"/>
      <c r="CH95" s="87"/>
      <c r="CI95" s="87"/>
      <c r="CJ95" s="87"/>
      <c r="CK95" s="87"/>
      <c r="CL95" s="87"/>
      <c r="CM95" s="87"/>
      <c r="CN95" s="87"/>
      <c r="CO95" s="87"/>
      <c r="CP95" s="87"/>
      <c r="CQ95" s="87"/>
      <c r="CR95" s="87"/>
      <c r="CS95" s="87"/>
      <c r="CT95" s="87"/>
      <c r="CU95" s="87"/>
      <c r="CV95" s="87"/>
      <c r="CW95" s="87"/>
      <c r="CX95" s="87"/>
      <c r="CY95" s="87"/>
      <c r="CZ95" s="87"/>
      <c r="DA95" s="87"/>
      <c r="DB95" s="87"/>
      <c r="DC95" s="87"/>
      <c r="DD95" s="87"/>
      <c r="DE95" s="87"/>
      <c r="DF95" s="87"/>
      <c r="DG95" s="87"/>
      <c r="DH95" s="87"/>
      <c r="DI95" s="87"/>
      <c r="DJ95" s="87"/>
      <c r="DK95" s="87"/>
      <c r="DL95" s="87"/>
      <c r="DM95" s="87"/>
      <c r="DN95" s="87"/>
      <c r="DO95" s="87"/>
      <c r="DP95" s="87"/>
      <c r="DQ95" s="87"/>
      <c r="DR95" s="87"/>
      <c r="DS95" s="87"/>
      <c r="DT95" s="87"/>
      <c r="DU95" s="87"/>
      <c r="DV95" s="87"/>
      <c r="DW95" s="87"/>
      <c r="DX95" s="87"/>
      <c r="DY95" s="87"/>
      <c r="DZ95" s="87"/>
      <c r="EA95" s="87"/>
      <c r="EB95" s="87"/>
      <c r="EC95" s="87"/>
      <c r="ED95" s="87"/>
      <c r="EE95" s="87"/>
      <c r="EF95" s="87"/>
      <c r="EG95" s="87"/>
      <c r="EH95" s="87"/>
      <c r="EI95" s="87"/>
      <c r="EJ95" s="87"/>
      <c r="EK95" s="87"/>
      <c r="EL95" s="87"/>
      <c r="EM95" s="87"/>
      <c r="EN95" s="87"/>
      <c r="EO95" s="87"/>
      <c r="EP95" s="87"/>
      <c r="EQ95" s="87"/>
      <c r="ER95" s="87"/>
      <c r="ES95" s="87"/>
      <c r="ET95" s="87"/>
      <c r="EU95" s="87"/>
      <c r="EV95" s="87"/>
      <c r="EW95" s="87"/>
      <c r="EX95" s="87"/>
      <c r="EY95" s="87"/>
      <c r="EZ95" s="87"/>
      <c r="FA95" s="87"/>
      <c r="FB95" s="87"/>
      <c r="FC95" s="87"/>
      <c r="FD95" s="87"/>
      <c r="FE95" s="87"/>
      <c r="FF95" s="87"/>
      <c r="FG95" s="87"/>
      <c r="FH95" s="87"/>
      <c r="FI95" s="87"/>
      <c r="FJ95" s="87"/>
      <c r="FK95" s="87"/>
      <c r="FL95" s="87"/>
      <c r="FM95" s="87"/>
      <c r="FN95" s="87"/>
      <c r="FO95" s="87"/>
      <c r="FP95" s="87"/>
      <c r="FQ95" s="87"/>
      <c r="FR95" s="87"/>
      <c r="FS95" s="87"/>
      <c r="FT95" s="87"/>
      <c r="FU95" s="87"/>
      <c r="FV95" s="87"/>
      <c r="FW95" s="87"/>
      <c r="FX95" s="87"/>
      <c r="FY95" s="87"/>
      <c r="FZ95" s="87"/>
      <c r="GA95" s="87"/>
      <c r="GB95" s="87"/>
      <c r="GC95" s="87"/>
      <c r="GD95" s="87"/>
      <c r="GE95" s="87"/>
      <c r="GF95" s="87"/>
      <c r="GG95" s="87"/>
      <c r="GH95" s="87"/>
      <c r="GI95" s="87"/>
      <c r="GJ95" s="87"/>
      <c r="GK95" s="87"/>
      <c r="GL95" s="87"/>
      <c r="GM95" s="87"/>
      <c r="GN95" s="87"/>
      <c r="GO95" s="87"/>
      <c r="GP95" s="87"/>
      <c r="GQ95" s="87"/>
      <c r="GR95" s="87"/>
      <c r="GS95" s="87"/>
      <c r="GT95" s="87"/>
      <c r="GU95" s="87"/>
      <c r="GV95" s="87"/>
      <c r="GW95" s="87"/>
      <c r="GX95" s="87"/>
      <c r="GY95" s="87"/>
      <c r="GZ95" s="87"/>
      <c r="HA95" s="87"/>
      <c r="HB95" s="87"/>
      <c r="HC95" s="87"/>
      <c r="HD95" s="87"/>
      <c r="HE95" s="87"/>
      <c r="HF95" s="87"/>
      <c r="HG95" s="87"/>
      <c r="HH95" s="87"/>
      <c r="HI95" s="87"/>
      <c r="HJ95" s="87"/>
      <c r="HK95" s="87"/>
      <c r="HL95" s="87"/>
      <c r="HM95" s="87"/>
      <c r="HN95" s="87"/>
      <c r="HO95" s="87"/>
      <c r="HP95" s="87"/>
      <c r="HQ95" s="87"/>
      <c r="HR95" s="53"/>
      <c r="HS95" s="53"/>
      <c r="HT95" s="53"/>
      <c r="HU95" s="53"/>
      <c r="HV95" s="53"/>
      <c r="HW95" s="53"/>
      <c r="HX95" s="53"/>
      <c r="HY95" s="53"/>
      <c r="HZ95" s="53"/>
      <c r="IA95" s="53"/>
      <c r="IB95" s="53"/>
      <c r="IC95" s="53"/>
      <c r="ID95" s="53"/>
    </row>
    <row r="96" spans="1:238" s="15" customFormat="1" x14ac:dyDescent="0.25">
      <c r="A96" s="2"/>
      <c r="B96" s="94" t="s">
        <v>142</v>
      </c>
      <c r="C96" s="79" t="s">
        <v>27</v>
      </c>
      <c r="D96" s="79" t="s">
        <v>23</v>
      </c>
      <c r="E96" s="80">
        <v>99</v>
      </c>
      <c r="F96" s="81"/>
      <c r="G96" s="124">
        <f t="shared" si="43"/>
        <v>41.114590000000007</v>
      </c>
      <c r="H96" s="83">
        <v>0</v>
      </c>
      <c r="I96" s="125">
        <f>I97</f>
        <v>41.114590000000007</v>
      </c>
      <c r="J96" s="86">
        <v>0</v>
      </c>
      <c r="K96" s="83">
        <v>0</v>
      </c>
      <c r="L96" s="83">
        <v>0</v>
      </c>
      <c r="M96" s="83">
        <v>0</v>
      </c>
      <c r="N96" s="83">
        <v>0</v>
      </c>
      <c r="O96" s="62"/>
      <c r="P96" s="83">
        <v>0</v>
      </c>
      <c r="Q96" s="71"/>
      <c r="R96" s="83">
        <v>0</v>
      </c>
      <c r="S96" s="83">
        <v>0</v>
      </c>
      <c r="T96" s="86"/>
      <c r="U96" s="11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7"/>
      <c r="BW96" s="87"/>
      <c r="BX96" s="87"/>
      <c r="BY96" s="87"/>
      <c r="BZ96" s="87"/>
      <c r="CA96" s="87"/>
      <c r="CB96" s="87"/>
      <c r="CC96" s="87"/>
      <c r="CD96" s="87"/>
      <c r="CE96" s="87"/>
      <c r="CF96" s="87"/>
      <c r="CG96" s="87"/>
      <c r="CH96" s="87"/>
      <c r="CI96" s="87"/>
      <c r="CJ96" s="87"/>
      <c r="CK96" s="87"/>
      <c r="CL96" s="87"/>
      <c r="CM96" s="87"/>
      <c r="CN96" s="87"/>
      <c r="CO96" s="87"/>
      <c r="CP96" s="87"/>
      <c r="CQ96" s="87"/>
      <c r="CR96" s="87"/>
      <c r="CS96" s="87"/>
      <c r="CT96" s="87"/>
      <c r="CU96" s="87"/>
      <c r="CV96" s="87"/>
      <c r="CW96" s="87"/>
      <c r="CX96" s="87"/>
      <c r="CY96" s="87"/>
      <c r="CZ96" s="87"/>
      <c r="DA96" s="87"/>
      <c r="DB96" s="87"/>
      <c r="DC96" s="87"/>
      <c r="DD96" s="87"/>
      <c r="DE96" s="87"/>
      <c r="DF96" s="87"/>
      <c r="DG96" s="87"/>
      <c r="DH96" s="87"/>
      <c r="DI96" s="87"/>
      <c r="DJ96" s="87"/>
      <c r="DK96" s="87"/>
      <c r="DL96" s="87"/>
      <c r="DM96" s="87"/>
      <c r="DN96" s="87"/>
      <c r="DO96" s="87"/>
      <c r="DP96" s="87"/>
      <c r="DQ96" s="87"/>
      <c r="DR96" s="87"/>
      <c r="DS96" s="87"/>
      <c r="DT96" s="87"/>
      <c r="DU96" s="87"/>
      <c r="DV96" s="87"/>
      <c r="DW96" s="87"/>
      <c r="DX96" s="87"/>
      <c r="DY96" s="87"/>
      <c r="DZ96" s="87"/>
      <c r="EA96" s="87"/>
      <c r="EB96" s="87"/>
      <c r="EC96" s="87"/>
      <c r="ED96" s="87"/>
      <c r="EE96" s="87"/>
      <c r="EF96" s="87"/>
      <c r="EG96" s="87"/>
      <c r="EH96" s="87"/>
      <c r="EI96" s="87"/>
      <c r="EJ96" s="87"/>
      <c r="EK96" s="87"/>
      <c r="EL96" s="87"/>
      <c r="EM96" s="87"/>
      <c r="EN96" s="87"/>
      <c r="EO96" s="87"/>
      <c r="EP96" s="87"/>
      <c r="EQ96" s="87"/>
      <c r="ER96" s="87"/>
      <c r="ES96" s="87"/>
      <c r="ET96" s="87"/>
      <c r="EU96" s="87"/>
      <c r="EV96" s="87"/>
      <c r="EW96" s="87"/>
      <c r="EX96" s="87"/>
      <c r="EY96" s="87"/>
      <c r="EZ96" s="87"/>
      <c r="FA96" s="87"/>
      <c r="FB96" s="87"/>
      <c r="FC96" s="87"/>
      <c r="FD96" s="87"/>
      <c r="FE96" s="87"/>
      <c r="FF96" s="87"/>
      <c r="FG96" s="87"/>
      <c r="FH96" s="87"/>
      <c r="FI96" s="87"/>
      <c r="FJ96" s="87"/>
      <c r="FK96" s="87"/>
      <c r="FL96" s="87"/>
      <c r="FM96" s="87"/>
      <c r="FN96" s="87"/>
      <c r="FO96" s="87"/>
      <c r="FP96" s="87"/>
      <c r="FQ96" s="87"/>
      <c r="FR96" s="87"/>
      <c r="FS96" s="87"/>
      <c r="FT96" s="87"/>
      <c r="FU96" s="87"/>
      <c r="FV96" s="87"/>
      <c r="FW96" s="87"/>
      <c r="FX96" s="87"/>
      <c r="FY96" s="87"/>
      <c r="FZ96" s="87"/>
      <c r="GA96" s="87"/>
      <c r="GB96" s="87"/>
      <c r="GC96" s="87"/>
      <c r="GD96" s="87"/>
      <c r="GE96" s="87"/>
      <c r="GF96" s="87"/>
      <c r="GG96" s="87"/>
      <c r="GH96" s="87"/>
      <c r="GI96" s="87"/>
      <c r="GJ96" s="87"/>
      <c r="GK96" s="87"/>
      <c r="GL96" s="87"/>
      <c r="GM96" s="87"/>
      <c r="GN96" s="87"/>
      <c r="GO96" s="87"/>
      <c r="GP96" s="87"/>
      <c r="GQ96" s="87"/>
      <c r="GR96" s="87"/>
      <c r="GS96" s="87"/>
      <c r="GT96" s="87"/>
      <c r="GU96" s="87"/>
      <c r="GV96" s="87"/>
      <c r="GW96" s="87"/>
      <c r="GX96" s="87"/>
      <c r="GY96" s="87"/>
      <c r="GZ96" s="87"/>
      <c r="HA96" s="87"/>
      <c r="HB96" s="87"/>
      <c r="HC96" s="87"/>
      <c r="HD96" s="87"/>
      <c r="HE96" s="87"/>
      <c r="HF96" s="87"/>
      <c r="HG96" s="87"/>
      <c r="HH96" s="87"/>
      <c r="HI96" s="87"/>
      <c r="HJ96" s="87"/>
      <c r="HK96" s="87"/>
      <c r="HL96" s="87"/>
      <c r="HM96" s="87"/>
      <c r="HN96" s="87"/>
      <c r="HO96" s="87"/>
      <c r="HP96" s="87"/>
      <c r="HQ96" s="87"/>
      <c r="HR96" s="53"/>
      <c r="HS96" s="53"/>
      <c r="HT96" s="53"/>
      <c r="HU96" s="53"/>
      <c r="HV96" s="53"/>
      <c r="HW96" s="53"/>
      <c r="HX96" s="53"/>
      <c r="HY96" s="53"/>
      <c r="HZ96" s="53"/>
      <c r="IA96" s="53"/>
      <c r="IB96" s="53"/>
      <c r="IC96" s="53"/>
      <c r="ID96" s="53"/>
    </row>
    <row r="97" spans="1:238" s="15" customFormat="1" ht="30" x14ac:dyDescent="0.25">
      <c r="A97" s="2"/>
      <c r="B97" s="94" t="s">
        <v>56</v>
      </c>
      <c r="C97" s="79" t="s">
        <v>27</v>
      </c>
      <c r="D97" s="79" t="s">
        <v>23</v>
      </c>
      <c r="E97" s="80">
        <v>999</v>
      </c>
      <c r="F97" s="81"/>
      <c r="G97" s="124">
        <f t="shared" si="43"/>
        <v>41.114590000000007</v>
      </c>
      <c r="H97" s="83">
        <v>0</v>
      </c>
      <c r="I97" s="125">
        <f>I98+I99</f>
        <v>41.114590000000007</v>
      </c>
      <c r="J97" s="86">
        <v>0</v>
      </c>
      <c r="K97" s="83">
        <v>0</v>
      </c>
      <c r="L97" s="83">
        <v>0</v>
      </c>
      <c r="M97" s="83">
        <v>0</v>
      </c>
      <c r="N97" s="83">
        <v>0</v>
      </c>
      <c r="O97" s="62"/>
      <c r="P97" s="83">
        <v>0</v>
      </c>
      <c r="Q97" s="71"/>
      <c r="R97" s="83">
        <v>0</v>
      </c>
      <c r="S97" s="83">
        <v>0</v>
      </c>
      <c r="T97" s="86"/>
      <c r="U97" s="11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  <c r="BU97" s="87"/>
      <c r="BV97" s="87"/>
      <c r="BW97" s="87"/>
      <c r="BX97" s="87"/>
      <c r="BY97" s="87"/>
      <c r="BZ97" s="87"/>
      <c r="CA97" s="87"/>
      <c r="CB97" s="87"/>
      <c r="CC97" s="87"/>
      <c r="CD97" s="87"/>
      <c r="CE97" s="87"/>
      <c r="CF97" s="87"/>
      <c r="CG97" s="87"/>
      <c r="CH97" s="87"/>
      <c r="CI97" s="87"/>
      <c r="CJ97" s="87"/>
      <c r="CK97" s="87"/>
      <c r="CL97" s="87"/>
      <c r="CM97" s="87"/>
      <c r="CN97" s="87"/>
      <c r="CO97" s="87"/>
      <c r="CP97" s="87"/>
      <c r="CQ97" s="87"/>
      <c r="CR97" s="87"/>
      <c r="CS97" s="87"/>
      <c r="CT97" s="87"/>
      <c r="CU97" s="87"/>
      <c r="CV97" s="87"/>
      <c r="CW97" s="87"/>
      <c r="CX97" s="87"/>
      <c r="CY97" s="87"/>
      <c r="CZ97" s="87"/>
      <c r="DA97" s="87"/>
      <c r="DB97" s="87"/>
      <c r="DC97" s="87"/>
      <c r="DD97" s="87"/>
      <c r="DE97" s="87"/>
      <c r="DF97" s="87"/>
      <c r="DG97" s="87"/>
      <c r="DH97" s="87"/>
      <c r="DI97" s="87"/>
      <c r="DJ97" s="87"/>
      <c r="DK97" s="87"/>
      <c r="DL97" s="87"/>
      <c r="DM97" s="87"/>
      <c r="DN97" s="87"/>
      <c r="DO97" s="87"/>
      <c r="DP97" s="87"/>
      <c r="DQ97" s="87"/>
      <c r="DR97" s="87"/>
      <c r="DS97" s="87"/>
      <c r="DT97" s="87"/>
      <c r="DU97" s="87"/>
      <c r="DV97" s="87"/>
      <c r="DW97" s="87"/>
      <c r="DX97" s="87"/>
      <c r="DY97" s="87"/>
      <c r="DZ97" s="87"/>
      <c r="EA97" s="87"/>
      <c r="EB97" s="87"/>
      <c r="EC97" s="87"/>
      <c r="ED97" s="87"/>
      <c r="EE97" s="87"/>
      <c r="EF97" s="87"/>
      <c r="EG97" s="87"/>
      <c r="EH97" s="87"/>
      <c r="EI97" s="87"/>
      <c r="EJ97" s="87"/>
      <c r="EK97" s="87"/>
      <c r="EL97" s="87"/>
      <c r="EM97" s="87"/>
      <c r="EN97" s="87"/>
      <c r="EO97" s="87"/>
      <c r="EP97" s="87"/>
      <c r="EQ97" s="87"/>
      <c r="ER97" s="87"/>
      <c r="ES97" s="87"/>
      <c r="ET97" s="87"/>
      <c r="EU97" s="87"/>
      <c r="EV97" s="87"/>
      <c r="EW97" s="87"/>
      <c r="EX97" s="87"/>
      <c r="EY97" s="87"/>
      <c r="EZ97" s="87"/>
      <c r="FA97" s="87"/>
      <c r="FB97" s="87"/>
      <c r="FC97" s="87"/>
      <c r="FD97" s="87"/>
      <c r="FE97" s="87"/>
      <c r="FF97" s="87"/>
      <c r="FG97" s="87"/>
      <c r="FH97" s="87"/>
      <c r="FI97" s="87"/>
      <c r="FJ97" s="87"/>
      <c r="FK97" s="87"/>
      <c r="FL97" s="87"/>
      <c r="FM97" s="87"/>
      <c r="FN97" s="87"/>
      <c r="FO97" s="87"/>
      <c r="FP97" s="87"/>
      <c r="FQ97" s="87"/>
      <c r="FR97" s="87"/>
      <c r="FS97" s="87"/>
      <c r="FT97" s="87"/>
      <c r="FU97" s="87"/>
      <c r="FV97" s="87"/>
      <c r="FW97" s="87"/>
      <c r="FX97" s="87"/>
      <c r="FY97" s="87"/>
      <c r="FZ97" s="87"/>
      <c r="GA97" s="87"/>
      <c r="GB97" s="87"/>
      <c r="GC97" s="87"/>
      <c r="GD97" s="87"/>
      <c r="GE97" s="87"/>
      <c r="GF97" s="87"/>
      <c r="GG97" s="87"/>
      <c r="GH97" s="87"/>
      <c r="GI97" s="87"/>
      <c r="GJ97" s="87"/>
      <c r="GK97" s="87"/>
      <c r="GL97" s="87"/>
      <c r="GM97" s="87"/>
      <c r="GN97" s="87"/>
      <c r="GO97" s="87"/>
      <c r="GP97" s="87"/>
      <c r="GQ97" s="87"/>
      <c r="GR97" s="87"/>
      <c r="GS97" s="87"/>
      <c r="GT97" s="87"/>
      <c r="GU97" s="87"/>
      <c r="GV97" s="87"/>
      <c r="GW97" s="87"/>
      <c r="GX97" s="87"/>
      <c r="GY97" s="87"/>
      <c r="GZ97" s="87"/>
      <c r="HA97" s="87"/>
      <c r="HB97" s="87"/>
      <c r="HC97" s="87"/>
      <c r="HD97" s="87"/>
      <c r="HE97" s="87"/>
      <c r="HF97" s="87"/>
      <c r="HG97" s="87"/>
      <c r="HH97" s="87"/>
      <c r="HI97" s="87"/>
      <c r="HJ97" s="87"/>
      <c r="HK97" s="87"/>
      <c r="HL97" s="87"/>
      <c r="HM97" s="87"/>
      <c r="HN97" s="87"/>
      <c r="HO97" s="87"/>
      <c r="HP97" s="87"/>
      <c r="HQ97" s="87"/>
      <c r="HR97" s="53"/>
      <c r="HS97" s="53"/>
      <c r="HT97" s="53"/>
      <c r="HU97" s="53"/>
      <c r="HV97" s="53"/>
      <c r="HW97" s="53"/>
      <c r="HX97" s="53"/>
      <c r="HY97" s="53"/>
      <c r="HZ97" s="53"/>
      <c r="IA97" s="53"/>
      <c r="IB97" s="53"/>
      <c r="IC97" s="53"/>
      <c r="ID97" s="53"/>
    </row>
    <row r="98" spans="1:238" s="15" customFormat="1" ht="60" x14ac:dyDescent="0.25">
      <c r="A98" s="2"/>
      <c r="B98" s="88" t="s">
        <v>143</v>
      </c>
      <c r="C98" s="106" t="s">
        <v>27</v>
      </c>
      <c r="D98" s="106" t="s">
        <v>23</v>
      </c>
      <c r="E98" s="91" t="s">
        <v>84</v>
      </c>
      <c r="F98" s="106" t="s">
        <v>98</v>
      </c>
      <c r="G98" s="124">
        <f t="shared" si="43"/>
        <v>33.251040000000003</v>
      </c>
      <c r="H98" s="83">
        <v>0</v>
      </c>
      <c r="I98" s="125">
        <v>33.251040000000003</v>
      </c>
      <c r="J98" s="86">
        <v>0</v>
      </c>
      <c r="K98" s="83">
        <v>0</v>
      </c>
      <c r="L98" s="83">
        <v>0</v>
      </c>
      <c r="M98" s="83">
        <v>0</v>
      </c>
      <c r="N98" s="83">
        <v>0</v>
      </c>
      <c r="O98" s="62"/>
      <c r="P98" s="83">
        <v>0</v>
      </c>
      <c r="Q98" s="71"/>
      <c r="R98" s="83">
        <v>0</v>
      </c>
      <c r="S98" s="83">
        <v>0</v>
      </c>
      <c r="T98" s="86"/>
      <c r="U98" s="11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87"/>
      <c r="BY98" s="87"/>
      <c r="BZ98" s="87"/>
      <c r="CA98" s="87"/>
      <c r="CB98" s="87"/>
      <c r="CC98" s="87"/>
      <c r="CD98" s="87"/>
      <c r="CE98" s="87"/>
      <c r="CF98" s="87"/>
      <c r="CG98" s="87"/>
      <c r="CH98" s="87"/>
      <c r="CI98" s="87"/>
      <c r="CJ98" s="87"/>
      <c r="CK98" s="87"/>
      <c r="CL98" s="87"/>
      <c r="CM98" s="87"/>
      <c r="CN98" s="87"/>
      <c r="CO98" s="87"/>
      <c r="CP98" s="87"/>
      <c r="CQ98" s="87"/>
      <c r="CR98" s="87"/>
      <c r="CS98" s="87"/>
      <c r="CT98" s="87"/>
      <c r="CU98" s="87"/>
      <c r="CV98" s="87"/>
      <c r="CW98" s="87"/>
      <c r="CX98" s="87"/>
      <c r="CY98" s="87"/>
      <c r="CZ98" s="87"/>
      <c r="DA98" s="87"/>
      <c r="DB98" s="87"/>
      <c r="DC98" s="87"/>
      <c r="DD98" s="87"/>
      <c r="DE98" s="87"/>
      <c r="DF98" s="87"/>
      <c r="DG98" s="87"/>
      <c r="DH98" s="87"/>
      <c r="DI98" s="87"/>
      <c r="DJ98" s="87"/>
      <c r="DK98" s="87"/>
      <c r="DL98" s="87"/>
      <c r="DM98" s="87"/>
      <c r="DN98" s="87"/>
      <c r="DO98" s="87"/>
      <c r="DP98" s="87"/>
      <c r="DQ98" s="87"/>
      <c r="DR98" s="87"/>
      <c r="DS98" s="87"/>
      <c r="DT98" s="87"/>
      <c r="DU98" s="87"/>
      <c r="DV98" s="87"/>
      <c r="DW98" s="87"/>
      <c r="DX98" s="87"/>
      <c r="DY98" s="87"/>
      <c r="DZ98" s="87"/>
      <c r="EA98" s="87"/>
      <c r="EB98" s="87"/>
      <c r="EC98" s="87"/>
      <c r="ED98" s="87"/>
      <c r="EE98" s="87"/>
      <c r="EF98" s="87"/>
      <c r="EG98" s="87"/>
      <c r="EH98" s="87"/>
      <c r="EI98" s="87"/>
      <c r="EJ98" s="87"/>
      <c r="EK98" s="87"/>
      <c r="EL98" s="87"/>
      <c r="EM98" s="87"/>
      <c r="EN98" s="87"/>
      <c r="EO98" s="87"/>
      <c r="EP98" s="87"/>
      <c r="EQ98" s="87"/>
      <c r="ER98" s="87"/>
      <c r="ES98" s="87"/>
      <c r="ET98" s="87"/>
      <c r="EU98" s="87"/>
      <c r="EV98" s="87"/>
      <c r="EW98" s="87"/>
      <c r="EX98" s="87"/>
      <c r="EY98" s="87"/>
      <c r="EZ98" s="87"/>
      <c r="FA98" s="87"/>
      <c r="FB98" s="87"/>
      <c r="FC98" s="87"/>
      <c r="FD98" s="87"/>
      <c r="FE98" s="87"/>
      <c r="FF98" s="87"/>
      <c r="FG98" s="87"/>
      <c r="FH98" s="87"/>
      <c r="FI98" s="87"/>
      <c r="FJ98" s="87"/>
      <c r="FK98" s="87"/>
      <c r="FL98" s="87"/>
      <c r="FM98" s="87"/>
      <c r="FN98" s="87"/>
      <c r="FO98" s="87"/>
      <c r="FP98" s="87"/>
      <c r="FQ98" s="87"/>
      <c r="FR98" s="87"/>
      <c r="FS98" s="87"/>
      <c r="FT98" s="87"/>
      <c r="FU98" s="87"/>
      <c r="FV98" s="87"/>
      <c r="FW98" s="87"/>
      <c r="FX98" s="87"/>
      <c r="FY98" s="87"/>
      <c r="FZ98" s="87"/>
      <c r="GA98" s="87"/>
      <c r="GB98" s="87"/>
      <c r="GC98" s="87"/>
      <c r="GD98" s="87"/>
      <c r="GE98" s="87"/>
      <c r="GF98" s="87"/>
      <c r="GG98" s="87"/>
      <c r="GH98" s="87"/>
      <c r="GI98" s="87"/>
      <c r="GJ98" s="87"/>
      <c r="GK98" s="87"/>
      <c r="GL98" s="87"/>
      <c r="GM98" s="87"/>
      <c r="GN98" s="87"/>
      <c r="GO98" s="87"/>
      <c r="GP98" s="87"/>
      <c r="GQ98" s="87"/>
      <c r="GR98" s="87"/>
      <c r="GS98" s="87"/>
      <c r="GT98" s="87"/>
      <c r="GU98" s="87"/>
      <c r="GV98" s="87"/>
      <c r="GW98" s="87"/>
      <c r="GX98" s="87"/>
      <c r="GY98" s="87"/>
      <c r="GZ98" s="87"/>
      <c r="HA98" s="87"/>
      <c r="HB98" s="87"/>
      <c r="HC98" s="87"/>
      <c r="HD98" s="87"/>
      <c r="HE98" s="87"/>
      <c r="HF98" s="87"/>
      <c r="HG98" s="87"/>
      <c r="HH98" s="87"/>
      <c r="HI98" s="87"/>
      <c r="HJ98" s="87"/>
      <c r="HK98" s="87"/>
      <c r="HL98" s="87"/>
      <c r="HM98" s="87"/>
      <c r="HN98" s="87"/>
      <c r="HO98" s="87"/>
      <c r="HP98" s="87"/>
      <c r="HQ98" s="87"/>
      <c r="HR98" s="53"/>
      <c r="HS98" s="53"/>
      <c r="HT98" s="53"/>
      <c r="HU98" s="53"/>
      <c r="HV98" s="53"/>
      <c r="HW98" s="53"/>
      <c r="HX98" s="53"/>
      <c r="HY98" s="53"/>
      <c r="HZ98" s="53"/>
      <c r="IA98" s="53"/>
      <c r="IB98" s="53"/>
      <c r="IC98" s="53"/>
      <c r="ID98" s="53"/>
    </row>
    <row r="99" spans="1:238" s="15" customFormat="1" ht="45" x14ac:dyDescent="0.25">
      <c r="A99" s="2"/>
      <c r="B99" s="88" t="s">
        <v>83</v>
      </c>
      <c r="C99" s="106" t="s">
        <v>27</v>
      </c>
      <c r="D99" s="106" t="s">
        <v>23</v>
      </c>
      <c r="E99" s="91" t="s">
        <v>84</v>
      </c>
      <c r="F99" s="106" t="s">
        <v>122</v>
      </c>
      <c r="G99" s="124">
        <f t="shared" si="43"/>
        <v>7.86355</v>
      </c>
      <c r="H99" s="83">
        <v>0</v>
      </c>
      <c r="I99" s="125">
        <v>7.86355</v>
      </c>
      <c r="J99" s="86">
        <v>0</v>
      </c>
      <c r="K99" s="83">
        <v>0</v>
      </c>
      <c r="L99" s="83">
        <v>0</v>
      </c>
      <c r="M99" s="83">
        <v>0</v>
      </c>
      <c r="N99" s="83">
        <v>0</v>
      </c>
      <c r="O99" s="62"/>
      <c r="P99" s="83">
        <v>0</v>
      </c>
      <c r="Q99" s="71"/>
      <c r="R99" s="83">
        <v>0</v>
      </c>
      <c r="S99" s="83">
        <v>0</v>
      </c>
      <c r="T99" s="86"/>
      <c r="U99" s="11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7"/>
      <c r="CC99" s="87"/>
      <c r="CD99" s="87"/>
      <c r="CE99" s="87"/>
      <c r="CF99" s="87"/>
      <c r="CG99" s="87"/>
      <c r="CH99" s="87"/>
      <c r="CI99" s="87"/>
      <c r="CJ99" s="87"/>
      <c r="CK99" s="87"/>
      <c r="CL99" s="87"/>
      <c r="CM99" s="87"/>
      <c r="CN99" s="87"/>
      <c r="CO99" s="87"/>
      <c r="CP99" s="87"/>
      <c r="CQ99" s="87"/>
      <c r="CR99" s="87"/>
      <c r="CS99" s="87"/>
      <c r="CT99" s="87"/>
      <c r="CU99" s="87"/>
      <c r="CV99" s="87"/>
      <c r="CW99" s="87"/>
      <c r="CX99" s="87"/>
      <c r="CY99" s="87"/>
      <c r="CZ99" s="87"/>
      <c r="DA99" s="87"/>
      <c r="DB99" s="87"/>
      <c r="DC99" s="87"/>
      <c r="DD99" s="87"/>
      <c r="DE99" s="87"/>
      <c r="DF99" s="87"/>
      <c r="DG99" s="87"/>
      <c r="DH99" s="87"/>
      <c r="DI99" s="87"/>
      <c r="DJ99" s="87"/>
      <c r="DK99" s="87"/>
      <c r="DL99" s="87"/>
      <c r="DM99" s="87"/>
      <c r="DN99" s="87"/>
      <c r="DO99" s="87"/>
      <c r="DP99" s="87"/>
      <c r="DQ99" s="87"/>
      <c r="DR99" s="87"/>
      <c r="DS99" s="87"/>
      <c r="DT99" s="87"/>
      <c r="DU99" s="87"/>
      <c r="DV99" s="87"/>
      <c r="DW99" s="87"/>
      <c r="DX99" s="87"/>
      <c r="DY99" s="87"/>
      <c r="DZ99" s="87"/>
      <c r="EA99" s="87"/>
      <c r="EB99" s="87"/>
      <c r="EC99" s="87"/>
      <c r="ED99" s="87"/>
      <c r="EE99" s="87"/>
      <c r="EF99" s="87"/>
      <c r="EG99" s="87"/>
      <c r="EH99" s="87"/>
      <c r="EI99" s="87"/>
      <c r="EJ99" s="87"/>
      <c r="EK99" s="87"/>
      <c r="EL99" s="87"/>
      <c r="EM99" s="87"/>
      <c r="EN99" s="87"/>
      <c r="EO99" s="87"/>
      <c r="EP99" s="87"/>
      <c r="EQ99" s="87"/>
      <c r="ER99" s="87"/>
      <c r="ES99" s="87"/>
      <c r="ET99" s="87"/>
      <c r="EU99" s="87"/>
      <c r="EV99" s="87"/>
      <c r="EW99" s="87"/>
      <c r="EX99" s="87"/>
      <c r="EY99" s="87"/>
      <c r="EZ99" s="87"/>
      <c r="FA99" s="87"/>
      <c r="FB99" s="87"/>
      <c r="FC99" s="87"/>
      <c r="FD99" s="87"/>
      <c r="FE99" s="87"/>
      <c r="FF99" s="87"/>
      <c r="FG99" s="87"/>
      <c r="FH99" s="87"/>
      <c r="FI99" s="87"/>
      <c r="FJ99" s="87"/>
      <c r="FK99" s="87"/>
      <c r="FL99" s="87"/>
      <c r="FM99" s="87"/>
      <c r="FN99" s="87"/>
      <c r="FO99" s="87"/>
      <c r="FP99" s="87"/>
      <c r="FQ99" s="87"/>
      <c r="FR99" s="87"/>
      <c r="FS99" s="87"/>
      <c r="FT99" s="87"/>
      <c r="FU99" s="87"/>
      <c r="FV99" s="87"/>
      <c r="FW99" s="87"/>
      <c r="FX99" s="87"/>
      <c r="FY99" s="87"/>
      <c r="FZ99" s="87"/>
      <c r="GA99" s="87"/>
      <c r="GB99" s="87"/>
      <c r="GC99" s="87"/>
      <c r="GD99" s="87"/>
      <c r="GE99" s="87"/>
      <c r="GF99" s="87"/>
      <c r="GG99" s="87"/>
      <c r="GH99" s="87"/>
      <c r="GI99" s="87"/>
      <c r="GJ99" s="87"/>
      <c r="GK99" s="87"/>
      <c r="GL99" s="87"/>
      <c r="GM99" s="87"/>
      <c r="GN99" s="87"/>
      <c r="GO99" s="87"/>
      <c r="GP99" s="87"/>
      <c r="GQ99" s="87"/>
      <c r="GR99" s="87"/>
      <c r="GS99" s="87"/>
      <c r="GT99" s="87"/>
      <c r="GU99" s="87"/>
      <c r="GV99" s="87"/>
      <c r="GW99" s="87"/>
      <c r="GX99" s="87"/>
      <c r="GY99" s="87"/>
      <c r="GZ99" s="87"/>
      <c r="HA99" s="87"/>
      <c r="HB99" s="87"/>
      <c r="HC99" s="87"/>
      <c r="HD99" s="87"/>
      <c r="HE99" s="87"/>
      <c r="HF99" s="87"/>
      <c r="HG99" s="87"/>
      <c r="HH99" s="87"/>
      <c r="HI99" s="87"/>
      <c r="HJ99" s="87"/>
      <c r="HK99" s="87"/>
      <c r="HL99" s="87"/>
      <c r="HM99" s="87"/>
      <c r="HN99" s="87"/>
      <c r="HO99" s="87"/>
      <c r="HP99" s="87"/>
      <c r="HQ99" s="87"/>
      <c r="HR99" s="53"/>
      <c r="HS99" s="53"/>
      <c r="HT99" s="53"/>
      <c r="HU99" s="53"/>
      <c r="HV99" s="53"/>
      <c r="HW99" s="53"/>
      <c r="HX99" s="53"/>
      <c r="HY99" s="53"/>
      <c r="HZ99" s="53"/>
      <c r="IA99" s="53"/>
      <c r="IB99" s="53"/>
      <c r="IC99" s="53"/>
      <c r="ID99" s="53"/>
    </row>
    <row r="100" spans="1:238" s="15" customFormat="1" x14ac:dyDescent="0.25">
      <c r="A100" s="2"/>
      <c r="B100" s="63" t="s">
        <v>144</v>
      </c>
      <c r="C100" s="109" t="s">
        <v>27</v>
      </c>
      <c r="D100" s="109" t="s">
        <v>92</v>
      </c>
      <c r="E100" s="91"/>
      <c r="F100" s="106"/>
      <c r="G100" s="161">
        <f t="shared" si="43"/>
        <v>1746.41</v>
      </c>
      <c r="H100" s="68">
        <f t="shared" ref="H100:N101" si="45">H101</f>
        <v>500</v>
      </c>
      <c r="I100" s="69">
        <f t="shared" si="45"/>
        <v>500</v>
      </c>
      <c r="J100" s="70">
        <f t="shared" si="45"/>
        <v>746.41000000000008</v>
      </c>
      <c r="K100" s="162">
        <f t="shared" si="45"/>
        <v>0</v>
      </c>
      <c r="L100" s="162">
        <f t="shared" si="45"/>
        <v>0</v>
      </c>
      <c r="M100" s="162">
        <f t="shared" si="45"/>
        <v>0</v>
      </c>
      <c r="N100" s="76">
        <f t="shared" si="45"/>
        <v>440.82499999999999</v>
      </c>
      <c r="O100" s="62">
        <f>N100-M100</f>
        <v>440.82499999999999</v>
      </c>
      <c r="P100" s="161">
        <f>P101</f>
        <v>0</v>
      </c>
      <c r="Q100" s="67">
        <f>Q101</f>
        <v>440.82499999999999</v>
      </c>
      <c r="R100" s="76">
        <f>R101</f>
        <v>440.82499999999999</v>
      </c>
      <c r="S100" s="162">
        <f>S101</f>
        <v>0</v>
      </c>
      <c r="T100" s="70">
        <f>T101</f>
        <v>440.82499999999999</v>
      </c>
      <c r="U100" s="11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87"/>
      <c r="BY100" s="87"/>
      <c r="BZ100" s="87"/>
      <c r="CA100" s="87"/>
      <c r="CB100" s="87"/>
      <c r="CC100" s="87"/>
      <c r="CD100" s="87"/>
      <c r="CE100" s="87"/>
      <c r="CF100" s="87"/>
      <c r="CG100" s="87"/>
      <c r="CH100" s="87"/>
      <c r="CI100" s="87"/>
      <c r="CJ100" s="87"/>
      <c r="CK100" s="87"/>
      <c r="CL100" s="87"/>
      <c r="CM100" s="87"/>
      <c r="CN100" s="87"/>
      <c r="CO100" s="87"/>
      <c r="CP100" s="87"/>
      <c r="CQ100" s="87"/>
      <c r="CR100" s="87"/>
      <c r="CS100" s="87"/>
      <c r="CT100" s="87"/>
      <c r="CU100" s="87"/>
      <c r="CV100" s="87"/>
      <c r="CW100" s="87"/>
      <c r="CX100" s="87"/>
      <c r="CY100" s="87"/>
      <c r="CZ100" s="87"/>
      <c r="DA100" s="87"/>
      <c r="DB100" s="87"/>
      <c r="DC100" s="87"/>
      <c r="DD100" s="87"/>
      <c r="DE100" s="87"/>
      <c r="DF100" s="87"/>
      <c r="DG100" s="87"/>
      <c r="DH100" s="87"/>
      <c r="DI100" s="87"/>
      <c r="DJ100" s="87"/>
      <c r="DK100" s="87"/>
      <c r="DL100" s="87"/>
      <c r="DM100" s="87"/>
      <c r="DN100" s="87"/>
      <c r="DO100" s="87"/>
      <c r="DP100" s="87"/>
      <c r="DQ100" s="87"/>
      <c r="DR100" s="87"/>
      <c r="DS100" s="87"/>
      <c r="DT100" s="87"/>
      <c r="DU100" s="87"/>
      <c r="DV100" s="87"/>
      <c r="DW100" s="87"/>
      <c r="DX100" s="87"/>
      <c r="DY100" s="87"/>
      <c r="DZ100" s="87"/>
      <c r="EA100" s="87"/>
      <c r="EB100" s="87"/>
      <c r="EC100" s="87"/>
      <c r="ED100" s="87"/>
      <c r="EE100" s="87"/>
      <c r="EF100" s="87"/>
      <c r="EG100" s="87"/>
      <c r="EH100" s="87"/>
      <c r="EI100" s="87"/>
      <c r="EJ100" s="87"/>
      <c r="EK100" s="87"/>
      <c r="EL100" s="87"/>
      <c r="EM100" s="87"/>
      <c r="EN100" s="87"/>
      <c r="EO100" s="87"/>
      <c r="EP100" s="87"/>
      <c r="EQ100" s="87"/>
      <c r="ER100" s="87"/>
      <c r="ES100" s="87"/>
      <c r="ET100" s="87"/>
      <c r="EU100" s="87"/>
      <c r="EV100" s="87"/>
      <c r="EW100" s="87"/>
      <c r="EX100" s="87"/>
      <c r="EY100" s="87"/>
      <c r="EZ100" s="87"/>
      <c r="FA100" s="87"/>
      <c r="FB100" s="87"/>
      <c r="FC100" s="87"/>
      <c r="FD100" s="87"/>
      <c r="FE100" s="87"/>
      <c r="FF100" s="87"/>
      <c r="FG100" s="87"/>
      <c r="FH100" s="87"/>
      <c r="FI100" s="87"/>
      <c r="FJ100" s="87"/>
      <c r="FK100" s="87"/>
      <c r="FL100" s="87"/>
      <c r="FM100" s="87"/>
      <c r="FN100" s="87"/>
      <c r="FO100" s="87"/>
      <c r="FP100" s="87"/>
      <c r="FQ100" s="87"/>
      <c r="FR100" s="87"/>
      <c r="FS100" s="87"/>
      <c r="FT100" s="87"/>
      <c r="FU100" s="87"/>
      <c r="FV100" s="87"/>
      <c r="FW100" s="87"/>
      <c r="FX100" s="87"/>
      <c r="FY100" s="87"/>
      <c r="FZ100" s="87"/>
      <c r="GA100" s="87"/>
      <c r="GB100" s="87"/>
      <c r="GC100" s="87"/>
      <c r="GD100" s="87"/>
      <c r="GE100" s="87"/>
      <c r="GF100" s="87"/>
      <c r="GG100" s="87"/>
      <c r="GH100" s="87"/>
      <c r="GI100" s="87"/>
      <c r="GJ100" s="87"/>
      <c r="GK100" s="87"/>
      <c r="GL100" s="87"/>
      <c r="GM100" s="87"/>
      <c r="GN100" s="87"/>
      <c r="GO100" s="87"/>
      <c r="GP100" s="87"/>
      <c r="GQ100" s="87"/>
      <c r="GR100" s="87"/>
      <c r="GS100" s="87"/>
      <c r="GT100" s="87"/>
      <c r="GU100" s="87"/>
      <c r="GV100" s="87"/>
      <c r="GW100" s="87"/>
      <c r="GX100" s="87"/>
      <c r="GY100" s="87"/>
      <c r="GZ100" s="87"/>
      <c r="HA100" s="87"/>
      <c r="HB100" s="87"/>
      <c r="HC100" s="87"/>
      <c r="HD100" s="87"/>
      <c r="HE100" s="87"/>
      <c r="HF100" s="87"/>
      <c r="HG100" s="87"/>
      <c r="HH100" s="87"/>
      <c r="HI100" s="87"/>
      <c r="HJ100" s="87"/>
      <c r="HK100" s="87"/>
      <c r="HL100" s="87"/>
      <c r="HM100" s="87"/>
      <c r="HN100" s="87"/>
      <c r="HO100" s="87"/>
      <c r="HP100" s="87"/>
      <c r="HQ100" s="87"/>
      <c r="HR100" s="53"/>
      <c r="HS100" s="53"/>
      <c r="HT100" s="53"/>
      <c r="HU100" s="53"/>
      <c r="HV100" s="53"/>
      <c r="HW100" s="53"/>
      <c r="HX100" s="53"/>
      <c r="HY100" s="53"/>
      <c r="HZ100" s="53"/>
      <c r="IA100" s="53"/>
      <c r="IB100" s="53"/>
      <c r="IC100" s="53"/>
      <c r="ID100" s="53"/>
    </row>
    <row r="101" spans="1:238" s="15" customFormat="1" ht="45" x14ac:dyDescent="0.25">
      <c r="A101" s="2"/>
      <c r="B101" s="105" t="s">
        <v>145</v>
      </c>
      <c r="C101" s="106" t="s">
        <v>27</v>
      </c>
      <c r="D101" s="106" t="s">
        <v>92</v>
      </c>
      <c r="E101" s="91" t="s">
        <v>92</v>
      </c>
      <c r="F101" s="106"/>
      <c r="G101" s="126">
        <f t="shared" si="43"/>
        <v>1746.41</v>
      </c>
      <c r="H101" s="83">
        <f t="shared" si="45"/>
        <v>500</v>
      </c>
      <c r="I101" s="84">
        <f t="shared" si="45"/>
        <v>500</v>
      </c>
      <c r="J101" s="86">
        <f t="shared" si="45"/>
        <v>746.41000000000008</v>
      </c>
      <c r="K101" s="83">
        <f t="shared" si="45"/>
        <v>0</v>
      </c>
      <c r="L101" s="83">
        <f t="shared" si="45"/>
        <v>0</v>
      </c>
      <c r="M101" s="83">
        <f t="shared" si="45"/>
        <v>0</v>
      </c>
      <c r="N101" s="82">
        <f t="shared" si="45"/>
        <v>440.82499999999999</v>
      </c>
      <c r="O101" s="62">
        <f>N101-M101</f>
        <v>440.82499999999999</v>
      </c>
      <c r="P101" s="83">
        <f>P102</f>
        <v>0</v>
      </c>
      <c r="Q101" s="86">
        <f>Q102</f>
        <v>440.82499999999999</v>
      </c>
      <c r="R101" s="82">
        <f>R102</f>
        <v>440.82499999999999</v>
      </c>
      <c r="S101" s="83">
        <f>S102</f>
        <v>0</v>
      </c>
      <c r="T101" s="86">
        <v>440.82499999999999</v>
      </c>
      <c r="U101" s="11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  <c r="BL101" s="87"/>
      <c r="BM101" s="87"/>
      <c r="BN101" s="87"/>
      <c r="BO101" s="87"/>
      <c r="BP101" s="87"/>
      <c r="BQ101" s="87"/>
      <c r="BR101" s="87"/>
      <c r="BS101" s="87"/>
      <c r="BT101" s="87"/>
      <c r="BU101" s="87"/>
      <c r="BV101" s="87"/>
      <c r="BW101" s="87"/>
      <c r="BX101" s="87"/>
      <c r="BY101" s="87"/>
      <c r="BZ101" s="87"/>
      <c r="CA101" s="87"/>
      <c r="CB101" s="87"/>
      <c r="CC101" s="87"/>
      <c r="CD101" s="87"/>
      <c r="CE101" s="87"/>
      <c r="CF101" s="87"/>
      <c r="CG101" s="87"/>
      <c r="CH101" s="87"/>
      <c r="CI101" s="87"/>
      <c r="CJ101" s="87"/>
      <c r="CK101" s="87"/>
      <c r="CL101" s="87"/>
      <c r="CM101" s="87"/>
      <c r="CN101" s="87"/>
      <c r="CO101" s="87"/>
      <c r="CP101" s="87"/>
      <c r="CQ101" s="87"/>
      <c r="CR101" s="87"/>
      <c r="CS101" s="87"/>
      <c r="CT101" s="87"/>
      <c r="CU101" s="87"/>
      <c r="CV101" s="87"/>
      <c r="CW101" s="87"/>
      <c r="CX101" s="87"/>
      <c r="CY101" s="87"/>
      <c r="CZ101" s="87"/>
      <c r="DA101" s="87"/>
      <c r="DB101" s="87"/>
      <c r="DC101" s="87"/>
      <c r="DD101" s="87"/>
      <c r="DE101" s="87"/>
      <c r="DF101" s="87"/>
      <c r="DG101" s="87"/>
      <c r="DH101" s="87"/>
      <c r="DI101" s="87"/>
      <c r="DJ101" s="87"/>
      <c r="DK101" s="87"/>
      <c r="DL101" s="87"/>
      <c r="DM101" s="87"/>
      <c r="DN101" s="87"/>
      <c r="DO101" s="87"/>
      <c r="DP101" s="87"/>
      <c r="DQ101" s="87"/>
      <c r="DR101" s="87"/>
      <c r="DS101" s="87"/>
      <c r="DT101" s="87"/>
      <c r="DU101" s="87"/>
      <c r="DV101" s="87"/>
      <c r="DW101" s="87"/>
      <c r="DX101" s="87"/>
      <c r="DY101" s="87"/>
      <c r="DZ101" s="87"/>
      <c r="EA101" s="87"/>
      <c r="EB101" s="87"/>
      <c r="EC101" s="87"/>
      <c r="ED101" s="87"/>
      <c r="EE101" s="87"/>
      <c r="EF101" s="87"/>
      <c r="EG101" s="87"/>
      <c r="EH101" s="87"/>
      <c r="EI101" s="87"/>
      <c r="EJ101" s="87"/>
      <c r="EK101" s="87"/>
      <c r="EL101" s="87"/>
      <c r="EM101" s="87"/>
      <c r="EN101" s="87"/>
      <c r="EO101" s="87"/>
      <c r="EP101" s="87"/>
      <c r="EQ101" s="87"/>
      <c r="ER101" s="87"/>
      <c r="ES101" s="87"/>
      <c r="ET101" s="87"/>
      <c r="EU101" s="87"/>
      <c r="EV101" s="87"/>
      <c r="EW101" s="87"/>
      <c r="EX101" s="87"/>
      <c r="EY101" s="87"/>
      <c r="EZ101" s="87"/>
      <c r="FA101" s="87"/>
      <c r="FB101" s="87"/>
      <c r="FC101" s="87"/>
      <c r="FD101" s="87"/>
      <c r="FE101" s="87"/>
      <c r="FF101" s="87"/>
      <c r="FG101" s="87"/>
      <c r="FH101" s="87"/>
      <c r="FI101" s="87"/>
      <c r="FJ101" s="87"/>
      <c r="FK101" s="87"/>
      <c r="FL101" s="87"/>
      <c r="FM101" s="87"/>
      <c r="FN101" s="87"/>
      <c r="FO101" s="87"/>
      <c r="FP101" s="87"/>
      <c r="FQ101" s="87"/>
      <c r="FR101" s="87"/>
      <c r="FS101" s="87"/>
      <c r="FT101" s="87"/>
      <c r="FU101" s="87"/>
      <c r="FV101" s="87"/>
      <c r="FW101" s="87"/>
      <c r="FX101" s="87"/>
      <c r="FY101" s="87"/>
      <c r="FZ101" s="87"/>
      <c r="GA101" s="87"/>
      <c r="GB101" s="87"/>
      <c r="GC101" s="87"/>
      <c r="GD101" s="87"/>
      <c r="GE101" s="87"/>
      <c r="GF101" s="87"/>
      <c r="GG101" s="87"/>
      <c r="GH101" s="87"/>
      <c r="GI101" s="87"/>
      <c r="GJ101" s="87"/>
      <c r="GK101" s="87"/>
      <c r="GL101" s="87"/>
      <c r="GM101" s="87"/>
      <c r="GN101" s="87"/>
      <c r="GO101" s="87"/>
      <c r="GP101" s="87"/>
      <c r="GQ101" s="87"/>
      <c r="GR101" s="87"/>
      <c r="GS101" s="87"/>
      <c r="GT101" s="87"/>
      <c r="GU101" s="87"/>
      <c r="GV101" s="87"/>
      <c r="GW101" s="87"/>
      <c r="GX101" s="87"/>
      <c r="GY101" s="87"/>
      <c r="GZ101" s="87"/>
      <c r="HA101" s="87"/>
      <c r="HB101" s="87"/>
      <c r="HC101" s="87"/>
      <c r="HD101" s="87"/>
      <c r="HE101" s="87"/>
      <c r="HF101" s="87"/>
      <c r="HG101" s="87"/>
      <c r="HH101" s="87"/>
      <c r="HI101" s="87"/>
      <c r="HJ101" s="87"/>
      <c r="HK101" s="87"/>
      <c r="HL101" s="87"/>
      <c r="HM101" s="87"/>
      <c r="HN101" s="87"/>
      <c r="HO101" s="87"/>
      <c r="HP101" s="87"/>
      <c r="HQ101" s="87"/>
      <c r="HR101" s="53"/>
      <c r="HS101" s="53"/>
      <c r="HT101" s="53"/>
      <c r="HU101" s="53"/>
      <c r="HV101" s="53"/>
      <c r="HW101" s="53"/>
      <c r="HX101" s="53"/>
      <c r="HY101" s="53"/>
      <c r="HZ101" s="53"/>
      <c r="IA101" s="53"/>
      <c r="IB101" s="53"/>
      <c r="IC101" s="53"/>
      <c r="ID101" s="53"/>
    </row>
    <row r="102" spans="1:238" s="15" customFormat="1" ht="30" x14ac:dyDescent="0.25">
      <c r="A102" s="2"/>
      <c r="B102" s="105" t="s">
        <v>146</v>
      </c>
      <c r="C102" s="106" t="s">
        <v>27</v>
      </c>
      <c r="D102" s="106" t="s">
        <v>92</v>
      </c>
      <c r="E102" s="91" t="s">
        <v>147</v>
      </c>
      <c r="F102" s="106"/>
      <c r="G102" s="126">
        <f t="shared" si="43"/>
        <v>1746.41</v>
      </c>
      <c r="H102" s="83">
        <f t="shared" ref="H102:N102" si="46">H103+H104</f>
        <v>500</v>
      </c>
      <c r="I102" s="84">
        <f t="shared" si="46"/>
        <v>500</v>
      </c>
      <c r="J102" s="86">
        <f t="shared" si="46"/>
        <v>746.41000000000008</v>
      </c>
      <c r="K102" s="83">
        <f t="shared" si="46"/>
        <v>0</v>
      </c>
      <c r="L102" s="83">
        <f t="shared" si="46"/>
        <v>0</v>
      </c>
      <c r="M102" s="83">
        <f t="shared" si="46"/>
        <v>0</v>
      </c>
      <c r="N102" s="82">
        <f t="shared" si="46"/>
        <v>440.82499999999999</v>
      </c>
      <c r="O102" s="62">
        <f>N102-M102</f>
        <v>440.82499999999999</v>
      </c>
      <c r="P102" s="83">
        <f>P103+P104</f>
        <v>0</v>
      </c>
      <c r="Q102" s="86">
        <f>Q103+Q104</f>
        <v>440.82499999999999</v>
      </c>
      <c r="R102" s="82">
        <f>R103+R104</f>
        <v>440.82499999999999</v>
      </c>
      <c r="S102" s="83">
        <f>S103+S104</f>
        <v>0</v>
      </c>
      <c r="T102" s="86">
        <v>88.165000000000006</v>
      </c>
      <c r="U102" s="11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  <c r="BU102" s="87"/>
      <c r="BV102" s="87"/>
      <c r="BW102" s="87"/>
      <c r="BX102" s="87"/>
      <c r="BY102" s="87"/>
      <c r="BZ102" s="87"/>
      <c r="CA102" s="87"/>
      <c r="CB102" s="87"/>
      <c r="CC102" s="87"/>
      <c r="CD102" s="87"/>
      <c r="CE102" s="87"/>
      <c r="CF102" s="87"/>
      <c r="CG102" s="87"/>
      <c r="CH102" s="87"/>
      <c r="CI102" s="87"/>
      <c r="CJ102" s="87"/>
      <c r="CK102" s="87"/>
      <c r="CL102" s="87"/>
      <c r="CM102" s="87"/>
      <c r="CN102" s="87"/>
      <c r="CO102" s="87"/>
      <c r="CP102" s="87"/>
      <c r="CQ102" s="87"/>
      <c r="CR102" s="87"/>
      <c r="CS102" s="87"/>
      <c r="CT102" s="87"/>
      <c r="CU102" s="87"/>
      <c r="CV102" s="87"/>
      <c r="CW102" s="87"/>
      <c r="CX102" s="87"/>
      <c r="CY102" s="87"/>
      <c r="CZ102" s="87"/>
      <c r="DA102" s="87"/>
      <c r="DB102" s="87"/>
      <c r="DC102" s="87"/>
      <c r="DD102" s="87"/>
      <c r="DE102" s="87"/>
      <c r="DF102" s="87"/>
      <c r="DG102" s="87"/>
      <c r="DH102" s="87"/>
      <c r="DI102" s="87"/>
      <c r="DJ102" s="87"/>
      <c r="DK102" s="87"/>
      <c r="DL102" s="87"/>
      <c r="DM102" s="87"/>
      <c r="DN102" s="87"/>
      <c r="DO102" s="87"/>
      <c r="DP102" s="87"/>
      <c r="DQ102" s="87"/>
      <c r="DR102" s="87"/>
      <c r="DS102" s="87"/>
      <c r="DT102" s="87"/>
      <c r="DU102" s="87"/>
      <c r="DV102" s="87"/>
      <c r="DW102" s="87"/>
      <c r="DX102" s="87"/>
      <c r="DY102" s="87"/>
      <c r="DZ102" s="87"/>
      <c r="EA102" s="87"/>
      <c r="EB102" s="87"/>
      <c r="EC102" s="87"/>
      <c r="ED102" s="87"/>
      <c r="EE102" s="87"/>
      <c r="EF102" s="87"/>
      <c r="EG102" s="87"/>
      <c r="EH102" s="87"/>
      <c r="EI102" s="87"/>
      <c r="EJ102" s="87"/>
      <c r="EK102" s="87"/>
      <c r="EL102" s="87"/>
      <c r="EM102" s="87"/>
      <c r="EN102" s="87"/>
      <c r="EO102" s="87"/>
      <c r="EP102" s="87"/>
      <c r="EQ102" s="87"/>
      <c r="ER102" s="87"/>
      <c r="ES102" s="87"/>
      <c r="ET102" s="87"/>
      <c r="EU102" s="87"/>
      <c r="EV102" s="87"/>
      <c r="EW102" s="87"/>
      <c r="EX102" s="87"/>
      <c r="EY102" s="87"/>
      <c r="EZ102" s="87"/>
      <c r="FA102" s="87"/>
      <c r="FB102" s="87"/>
      <c r="FC102" s="87"/>
      <c r="FD102" s="87"/>
      <c r="FE102" s="87"/>
      <c r="FF102" s="87"/>
      <c r="FG102" s="87"/>
      <c r="FH102" s="87"/>
      <c r="FI102" s="87"/>
      <c r="FJ102" s="87"/>
      <c r="FK102" s="87"/>
      <c r="FL102" s="87"/>
      <c r="FM102" s="87"/>
      <c r="FN102" s="87"/>
      <c r="FO102" s="87"/>
      <c r="FP102" s="87"/>
      <c r="FQ102" s="87"/>
      <c r="FR102" s="87"/>
      <c r="FS102" s="87"/>
      <c r="FT102" s="87"/>
      <c r="FU102" s="87"/>
      <c r="FV102" s="87"/>
      <c r="FW102" s="87"/>
      <c r="FX102" s="87"/>
      <c r="FY102" s="87"/>
      <c r="FZ102" s="87"/>
      <c r="GA102" s="87"/>
      <c r="GB102" s="87"/>
      <c r="GC102" s="87"/>
      <c r="GD102" s="87"/>
      <c r="GE102" s="87"/>
      <c r="GF102" s="87"/>
      <c r="GG102" s="87"/>
      <c r="GH102" s="87"/>
      <c r="GI102" s="87"/>
      <c r="GJ102" s="87"/>
      <c r="GK102" s="87"/>
      <c r="GL102" s="87"/>
      <c r="GM102" s="87"/>
      <c r="GN102" s="87"/>
      <c r="GO102" s="87"/>
      <c r="GP102" s="87"/>
      <c r="GQ102" s="87"/>
      <c r="GR102" s="87"/>
      <c r="GS102" s="87"/>
      <c r="GT102" s="87"/>
      <c r="GU102" s="87"/>
      <c r="GV102" s="87"/>
      <c r="GW102" s="87"/>
      <c r="GX102" s="87"/>
      <c r="GY102" s="87"/>
      <c r="GZ102" s="87"/>
      <c r="HA102" s="87"/>
      <c r="HB102" s="87"/>
      <c r="HC102" s="87"/>
      <c r="HD102" s="87"/>
      <c r="HE102" s="87"/>
      <c r="HF102" s="87"/>
      <c r="HG102" s="87"/>
      <c r="HH102" s="87"/>
      <c r="HI102" s="87"/>
      <c r="HJ102" s="87"/>
      <c r="HK102" s="87"/>
      <c r="HL102" s="87"/>
      <c r="HM102" s="87"/>
      <c r="HN102" s="87"/>
      <c r="HO102" s="87"/>
      <c r="HP102" s="87"/>
      <c r="HQ102" s="87"/>
      <c r="HR102" s="53"/>
      <c r="HS102" s="53"/>
      <c r="HT102" s="53"/>
      <c r="HU102" s="53"/>
      <c r="HV102" s="53"/>
      <c r="HW102" s="53"/>
      <c r="HX102" s="53"/>
      <c r="HY102" s="53"/>
      <c r="HZ102" s="53"/>
      <c r="IA102" s="53"/>
      <c r="IB102" s="53"/>
      <c r="IC102" s="53"/>
      <c r="ID102" s="53"/>
    </row>
    <row r="103" spans="1:238" s="11" customFormat="1" ht="60" x14ac:dyDescent="0.25">
      <c r="A103" s="2"/>
      <c r="B103" s="105" t="s">
        <v>148</v>
      </c>
      <c r="C103" s="106" t="s">
        <v>27</v>
      </c>
      <c r="D103" s="106" t="s">
        <v>92</v>
      </c>
      <c r="E103" s="91" t="s">
        <v>149</v>
      </c>
      <c r="F103" s="106" t="s">
        <v>98</v>
      </c>
      <c r="G103" s="83">
        <f t="shared" si="43"/>
        <v>1300</v>
      </c>
      <c r="H103" s="83">
        <v>500</v>
      </c>
      <c r="I103" s="84">
        <v>500</v>
      </c>
      <c r="J103" s="86">
        <v>300</v>
      </c>
      <c r="K103" s="83"/>
      <c r="L103" s="83"/>
      <c r="M103" s="83"/>
      <c r="N103" s="83">
        <v>0</v>
      </c>
      <c r="O103" s="62">
        <f>N103-M103</f>
        <v>0</v>
      </c>
      <c r="P103" s="83">
        <v>0</v>
      </c>
      <c r="Q103" s="70"/>
      <c r="R103" s="83">
        <v>0</v>
      </c>
      <c r="S103" s="83">
        <v>0</v>
      </c>
      <c r="T103" s="86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  <c r="BU103" s="87"/>
      <c r="BV103" s="87"/>
      <c r="BW103" s="87"/>
      <c r="BX103" s="87"/>
      <c r="BY103" s="87"/>
      <c r="BZ103" s="87"/>
      <c r="CA103" s="87"/>
      <c r="CB103" s="87"/>
      <c r="CC103" s="87"/>
      <c r="CD103" s="87"/>
      <c r="CE103" s="87"/>
      <c r="CF103" s="87"/>
      <c r="CG103" s="87"/>
      <c r="CH103" s="87"/>
      <c r="CI103" s="87"/>
      <c r="CJ103" s="87"/>
      <c r="CK103" s="87"/>
      <c r="CL103" s="87"/>
      <c r="CM103" s="87"/>
      <c r="CN103" s="87"/>
      <c r="CO103" s="87"/>
      <c r="CP103" s="87"/>
      <c r="CQ103" s="87"/>
      <c r="CR103" s="87"/>
      <c r="CS103" s="87"/>
      <c r="CT103" s="87"/>
      <c r="CU103" s="87"/>
      <c r="CV103" s="87"/>
      <c r="CW103" s="87"/>
      <c r="CX103" s="87"/>
      <c r="CY103" s="87"/>
      <c r="CZ103" s="87"/>
      <c r="DA103" s="87"/>
      <c r="DB103" s="87"/>
      <c r="DC103" s="87"/>
      <c r="DD103" s="87"/>
      <c r="DE103" s="87"/>
      <c r="DF103" s="87"/>
      <c r="DG103" s="87"/>
      <c r="DH103" s="87"/>
      <c r="DI103" s="87"/>
      <c r="DJ103" s="87"/>
      <c r="DK103" s="87"/>
      <c r="DL103" s="87"/>
      <c r="DM103" s="87"/>
      <c r="DN103" s="87"/>
      <c r="DO103" s="87"/>
      <c r="DP103" s="87"/>
      <c r="DQ103" s="87"/>
      <c r="DR103" s="87"/>
      <c r="DS103" s="87"/>
      <c r="DT103" s="87"/>
      <c r="DU103" s="87"/>
      <c r="DV103" s="87"/>
      <c r="DW103" s="87"/>
      <c r="DX103" s="87"/>
      <c r="DY103" s="87"/>
      <c r="DZ103" s="87"/>
      <c r="EA103" s="87"/>
      <c r="EB103" s="87"/>
      <c r="EC103" s="87"/>
      <c r="ED103" s="87"/>
      <c r="EE103" s="87"/>
      <c r="EF103" s="87"/>
      <c r="EG103" s="87"/>
      <c r="EH103" s="87"/>
      <c r="EI103" s="87"/>
      <c r="EJ103" s="87"/>
      <c r="EK103" s="87"/>
      <c r="EL103" s="87"/>
      <c r="EM103" s="87"/>
      <c r="EN103" s="87"/>
      <c r="EO103" s="87"/>
      <c r="EP103" s="87"/>
      <c r="EQ103" s="87"/>
      <c r="ER103" s="87"/>
      <c r="ES103" s="87"/>
      <c r="ET103" s="87"/>
      <c r="EU103" s="87"/>
      <c r="EV103" s="87"/>
      <c r="EW103" s="87"/>
      <c r="EX103" s="87"/>
      <c r="EY103" s="87"/>
      <c r="EZ103" s="87"/>
      <c r="FA103" s="87"/>
      <c r="FB103" s="87"/>
      <c r="FC103" s="87"/>
      <c r="FD103" s="87"/>
      <c r="FE103" s="87"/>
      <c r="FF103" s="87"/>
      <c r="FG103" s="87"/>
      <c r="FH103" s="87"/>
      <c r="FI103" s="87"/>
      <c r="FJ103" s="87"/>
      <c r="FK103" s="87"/>
      <c r="FL103" s="87"/>
      <c r="FM103" s="87"/>
      <c r="FN103" s="87"/>
      <c r="FO103" s="87"/>
      <c r="FP103" s="87"/>
      <c r="FQ103" s="87"/>
      <c r="FR103" s="87"/>
      <c r="FS103" s="87"/>
      <c r="FT103" s="87"/>
      <c r="FU103" s="87"/>
      <c r="FV103" s="87"/>
      <c r="FW103" s="87"/>
      <c r="FX103" s="87"/>
      <c r="FY103" s="87"/>
      <c r="FZ103" s="87"/>
      <c r="GA103" s="87"/>
      <c r="GB103" s="87"/>
      <c r="GC103" s="87"/>
      <c r="GD103" s="87"/>
      <c r="GE103" s="87"/>
      <c r="GF103" s="87"/>
      <c r="GG103" s="87"/>
      <c r="GH103" s="87"/>
      <c r="GI103" s="87"/>
      <c r="GJ103" s="87"/>
      <c r="GK103" s="87"/>
      <c r="GL103" s="87"/>
      <c r="GM103" s="87"/>
      <c r="GN103" s="87"/>
      <c r="GO103" s="87"/>
      <c r="GP103" s="87"/>
      <c r="GQ103" s="87"/>
      <c r="GR103" s="87"/>
      <c r="GS103" s="87"/>
      <c r="GT103" s="87"/>
      <c r="GU103" s="87"/>
      <c r="GV103" s="87"/>
      <c r="GW103" s="87"/>
      <c r="GX103" s="87"/>
      <c r="GY103" s="87"/>
      <c r="GZ103" s="87"/>
      <c r="HA103" s="87"/>
      <c r="HB103" s="87"/>
      <c r="HC103" s="87"/>
      <c r="HD103" s="87"/>
      <c r="HE103" s="87"/>
      <c r="HF103" s="87"/>
      <c r="HG103" s="87"/>
      <c r="HH103" s="87"/>
      <c r="HI103" s="87"/>
      <c r="HJ103" s="87"/>
      <c r="HK103" s="87"/>
      <c r="HL103" s="87"/>
      <c r="HM103" s="87"/>
      <c r="HN103" s="87"/>
      <c r="HO103" s="87"/>
      <c r="HP103" s="87"/>
      <c r="HQ103" s="87"/>
      <c r="HR103" s="53"/>
      <c r="HS103" s="53"/>
      <c r="HT103" s="53"/>
      <c r="HU103" s="53"/>
      <c r="HV103" s="53"/>
      <c r="HW103" s="53"/>
      <c r="HX103" s="53"/>
      <c r="HY103" s="53"/>
      <c r="HZ103" s="53"/>
      <c r="IA103" s="53"/>
      <c r="IB103" s="53"/>
      <c r="IC103" s="53"/>
      <c r="ID103" s="53"/>
    </row>
    <row r="104" spans="1:238" s="11" customFormat="1" ht="60" x14ac:dyDescent="0.25">
      <c r="A104" s="2"/>
      <c r="B104" s="78" t="s">
        <v>150</v>
      </c>
      <c r="C104" s="79" t="s">
        <v>27</v>
      </c>
      <c r="D104" s="79" t="s">
        <v>92</v>
      </c>
      <c r="E104" s="80" t="s">
        <v>151</v>
      </c>
      <c r="F104" s="79" t="s">
        <v>98</v>
      </c>
      <c r="G104" s="126">
        <f t="shared" si="43"/>
        <v>446.41</v>
      </c>
      <c r="H104" s="83">
        <v>0</v>
      </c>
      <c r="I104" s="84"/>
      <c r="J104" s="86">
        <v>446.41</v>
      </c>
      <c r="K104" s="83"/>
      <c r="L104" s="83"/>
      <c r="M104" s="83"/>
      <c r="N104" s="82">
        <f>P104+Q104</f>
        <v>440.82499999999999</v>
      </c>
      <c r="O104" s="62"/>
      <c r="P104" s="83">
        <v>0</v>
      </c>
      <c r="Q104" s="86">
        <v>440.82499999999999</v>
      </c>
      <c r="R104" s="82">
        <f>S104+T104</f>
        <v>440.82499999999999</v>
      </c>
      <c r="S104" s="83">
        <v>0</v>
      </c>
      <c r="T104" s="86">
        <v>440.82499999999999</v>
      </c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7"/>
      <c r="CJ104" s="87"/>
      <c r="CK104" s="87"/>
      <c r="CL104" s="87"/>
      <c r="CM104" s="87"/>
      <c r="CN104" s="87"/>
      <c r="CO104" s="87"/>
      <c r="CP104" s="87"/>
      <c r="CQ104" s="87"/>
      <c r="CR104" s="87"/>
      <c r="CS104" s="87"/>
      <c r="CT104" s="87"/>
      <c r="CU104" s="87"/>
      <c r="CV104" s="87"/>
      <c r="CW104" s="87"/>
      <c r="CX104" s="87"/>
      <c r="CY104" s="87"/>
      <c r="CZ104" s="87"/>
      <c r="DA104" s="87"/>
      <c r="DB104" s="87"/>
      <c r="DC104" s="87"/>
      <c r="DD104" s="87"/>
      <c r="DE104" s="87"/>
      <c r="DF104" s="87"/>
      <c r="DG104" s="87"/>
      <c r="DH104" s="87"/>
      <c r="DI104" s="87"/>
      <c r="DJ104" s="87"/>
      <c r="DK104" s="87"/>
      <c r="DL104" s="87"/>
      <c r="DM104" s="87"/>
      <c r="DN104" s="87"/>
      <c r="DO104" s="87"/>
      <c r="DP104" s="87"/>
      <c r="DQ104" s="87"/>
      <c r="DR104" s="87"/>
      <c r="DS104" s="87"/>
      <c r="DT104" s="87"/>
      <c r="DU104" s="87"/>
      <c r="DV104" s="87"/>
      <c r="DW104" s="87"/>
      <c r="DX104" s="87"/>
      <c r="DY104" s="87"/>
      <c r="DZ104" s="87"/>
      <c r="EA104" s="87"/>
      <c r="EB104" s="87"/>
      <c r="EC104" s="87"/>
      <c r="ED104" s="87"/>
      <c r="EE104" s="87"/>
      <c r="EF104" s="87"/>
      <c r="EG104" s="87"/>
      <c r="EH104" s="87"/>
      <c r="EI104" s="87"/>
      <c r="EJ104" s="87"/>
      <c r="EK104" s="87"/>
      <c r="EL104" s="87"/>
      <c r="EM104" s="87"/>
      <c r="EN104" s="87"/>
      <c r="EO104" s="87"/>
      <c r="EP104" s="87"/>
      <c r="EQ104" s="87"/>
      <c r="ER104" s="87"/>
      <c r="ES104" s="87"/>
      <c r="ET104" s="87"/>
      <c r="EU104" s="87"/>
      <c r="EV104" s="87"/>
      <c r="EW104" s="87"/>
      <c r="EX104" s="87"/>
      <c r="EY104" s="87"/>
      <c r="EZ104" s="87"/>
      <c r="FA104" s="87"/>
      <c r="FB104" s="87"/>
      <c r="FC104" s="87"/>
      <c r="FD104" s="87"/>
      <c r="FE104" s="87"/>
      <c r="FF104" s="87"/>
      <c r="FG104" s="87"/>
      <c r="FH104" s="87"/>
      <c r="FI104" s="87"/>
      <c r="FJ104" s="87"/>
      <c r="FK104" s="87"/>
      <c r="FL104" s="87"/>
      <c r="FM104" s="87"/>
      <c r="FN104" s="87"/>
      <c r="FO104" s="87"/>
      <c r="FP104" s="87"/>
      <c r="FQ104" s="87"/>
      <c r="FR104" s="87"/>
      <c r="FS104" s="87"/>
      <c r="FT104" s="87"/>
      <c r="FU104" s="87"/>
      <c r="FV104" s="87"/>
      <c r="FW104" s="87"/>
      <c r="FX104" s="87"/>
      <c r="FY104" s="87"/>
      <c r="FZ104" s="87"/>
      <c r="GA104" s="87"/>
      <c r="GB104" s="87"/>
      <c r="GC104" s="87"/>
      <c r="GD104" s="87"/>
      <c r="GE104" s="87"/>
      <c r="GF104" s="87"/>
      <c r="GG104" s="87"/>
      <c r="GH104" s="87"/>
      <c r="GI104" s="87"/>
      <c r="GJ104" s="87"/>
      <c r="GK104" s="87"/>
      <c r="GL104" s="87"/>
      <c r="GM104" s="87"/>
      <c r="GN104" s="87"/>
      <c r="GO104" s="87"/>
      <c r="GP104" s="87"/>
      <c r="GQ104" s="87"/>
      <c r="GR104" s="87"/>
      <c r="GS104" s="87"/>
      <c r="GT104" s="87"/>
      <c r="GU104" s="87"/>
      <c r="GV104" s="87"/>
      <c r="GW104" s="87"/>
      <c r="GX104" s="87"/>
      <c r="GY104" s="87"/>
      <c r="GZ104" s="87"/>
      <c r="HA104" s="87"/>
      <c r="HB104" s="87"/>
      <c r="HC104" s="87"/>
      <c r="HD104" s="87"/>
      <c r="HE104" s="87"/>
      <c r="HF104" s="87"/>
      <c r="HG104" s="87"/>
      <c r="HH104" s="87"/>
      <c r="HI104" s="87"/>
      <c r="HJ104" s="87"/>
      <c r="HK104" s="87"/>
      <c r="HL104" s="87"/>
      <c r="HM104" s="87"/>
      <c r="HN104" s="87"/>
      <c r="HO104" s="87"/>
      <c r="HP104" s="87"/>
      <c r="HQ104" s="87"/>
      <c r="HR104" s="53"/>
      <c r="HS104" s="53"/>
      <c r="HT104" s="53"/>
      <c r="HU104" s="53"/>
      <c r="HV104" s="53"/>
      <c r="HW104" s="53"/>
      <c r="HX104" s="53"/>
      <c r="HY104" s="53"/>
      <c r="HZ104" s="53"/>
      <c r="IA104" s="53"/>
      <c r="IB104" s="53"/>
      <c r="IC104" s="53"/>
      <c r="ID104" s="53"/>
    </row>
    <row r="105" spans="1:238" s="87" customFormat="1" ht="30" x14ac:dyDescent="0.25">
      <c r="A105" s="2"/>
      <c r="B105" s="149" t="s">
        <v>130</v>
      </c>
      <c r="C105" s="163" t="s">
        <v>27</v>
      </c>
      <c r="D105" s="163" t="s">
        <v>92</v>
      </c>
      <c r="E105" s="164" t="s">
        <v>151</v>
      </c>
      <c r="F105" s="163" t="s">
        <v>98</v>
      </c>
      <c r="G105" s="165">
        <f t="shared" si="43"/>
        <v>93.75</v>
      </c>
      <c r="H105" s="152">
        <v>0</v>
      </c>
      <c r="I105" s="166"/>
      <c r="J105" s="158">
        <v>93.75</v>
      </c>
      <c r="K105" s="152"/>
      <c r="L105" s="152"/>
      <c r="M105" s="152"/>
      <c r="N105" s="152">
        <v>0</v>
      </c>
      <c r="O105" s="156"/>
      <c r="P105" s="152"/>
      <c r="Q105" s="158">
        <v>88.165000000000006</v>
      </c>
      <c r="R105" s="152">
        <v>0</v>
      </c>
      <c r="S105" s="152"/>
      <c r="T105" s="158">
        <v>88.165000000000006</v>
      </c>
      <c r="U105" s="11"/>
      <c r="HR105" s="53"/>
      <c r="HS105" s="53"/>
      <c r="HT105" s="53"/>
      <c r="HU105" s="53"/>
      <c r="HV105" s="53"/>
      <c r="HW105" s="53"/>
      <c r="HX105" s="53"/>
      <c r="HY105" s="53"/>
      <c r="HZ105" s="53"/>
      <c r="IA105" s="53"/>
      <c r="IB105" s="53"/>
      <c r="IC105" s="53"/>
      <c r="ID105" s="53"/>
    </row>
    <row r="106" spans="1:238" s="87" customFormat="1" ht="45" hidden="1" x14ac:dyDescent="0.25">
      <c r="A106" s="2"/>
      <c r="B106" s="167" t="s">
        <v>152</v>
      </c>
      <c r="C106" s="79" t="s">
        <v>27</v>
      </c>
      <c r="D106" s="79" t="s">
        <v>92</v>
      </c>
      <c r="E106" s="80" t="s">
        <v>153</v>
      </c>
      <c r="F106" s="163"/>
      <c r="G106" s="83">
        <f>G107</f>
        <v>0</v>
      </c>
      <c r="H106" s="83">
        <v>0</v>
      </c>
      <c r="I106" s="84">
        <v>0</v>
      </c>
      <c r="J106" s="86">
        <v>0</v>
      </c>
      <c r="K106" s="83">
        <v>0</v>
      </c>
      <c r="L106" s="83">
        <v>0</v>
      </c>
      <c r="M106" s="83">
        <v>0</v>
      </c>
      <c r="N106" s="83">
        <f>N107</f>
        <v>0</v>
      </c>
      <c r="O106" s="62">
        <f t="shared" ref="O106:O117" si="47">N106-M106</f>
        <v>0</v>
      </c>
      <c r="P106" s="83">
        <f>P107</f>
        <v>0</v>
      </c>
      <c r="Q106" s="71"/>
      <c r="R106" s="153">
        <v>0</v>
      </c>
      <c r="S106" s="153">
        <v>0</v>
      </c>
      <c r="T106" s="168"/>
      <c r="U106" s="11"/>
      <c r="HR106" s="53"/>
      <c r="HS106" s="53"/>
      <c r="HT106" s="53"/>
      <c r="HU106" s="53"/>
      <c r="HV106" s="53"/>
      <c r="HW106" s="53"/>
      <c r="HX106" s="53"/>
      <c r="HY106" s="53"/>
      <c r="HZ106" s="53"/>
      <c r="IA106" s="53"/>
      <c r="IB106" s="53"/>
      <c r="IC106" s="53"/>
      <c r="ID106" s="53"/>
    </row>
    <row r="107" spans="1:238" s="87" customFormat="1" ht="75" hidden="1" x14ac:dyDescent="0.25">
      <c r="A107" s="2"/>
      <c r="B107" s="167" t="s">
        <v>154</v>
      </c>
      <c r="C107" s="79" t="s">
        <v>27</v>
      </c>
      <c r="D107" s="79" t="s">
        <v>92</v>
      </c>
      <c r="E107" s="80" t="s">
        <v>155</v>
      </c>
      <c r="F107" s="79" t="s">
        <v>98</v>
      </c>
      <c r="G107" s="83">
        <v>0</v>
      </c>
      <c r="H107" s="83">
        <v>0</v>
      </c>
      <c r="I107" s="84">
        <v>0</v>
      </c>
      <c r="J107" s="86">
        <v>0</v>
      </c>
      <c r="K107" s="83">
        <v>0</v>
      </c>
      <c r="L107" s="83">
        <v>0</v>
      </c>
      <c r="M107" s="83">
        <v>0</v>
      </c>
      <c r="N107" s="83">
        <v>0</v>
      </c>
      <c r="O107" s="62">
        <f t="shared" si="47"/>
        <v>0</v>
      </c>
      <c r="P107" s="83">
        <v>0</v>
      </c>
      <c r="Q107" s="71"/>
      <c r="R107" s="153">
        <v>0</v>
      </c>
      <c r="S107" s="153">
        <v>0</v>
      </c>
      <c r="T107" s="168"/>
      <c r="U107" s="11"/>
      <c r="HR107" s="53"/>
      <c r="HS107" s="53"/>
      <c r="HT107" s="53"/>
      <c r="HU107" s="53"/>
      <c r="HV107" s="53"/>
      <c r="HW107" s="53"/>
      <c r="HX107" s="53"/>
      <c r="HY107" s="53"/>
      <c r="HZ107" s="53"/>
      <c r="IA107" s="53"/>
      <c r="IB107" s="53"/>
      <c r="IC107" s="53"/>
      <c r="ID107" s="53"/>
    </row>
    <row r="108" spans="1:238" s="87" customFormat="1" x14ac:dyDescent="0.25">
      <c r="A108" s="2"/>
      <c r="B108" s="169" t="s">
        <v>156</v>
      </c>
      <c r="C108" s="109" t="s">
        <v>27</v>
      </c>
      <c r="D108" s="109" t="s">
        <v>94</v>
      </c>
      <c r="E108" s="110"/>
      <c r="F108" s="109"/>
      <c r="G108" s="68">
        <f t="shared" ref="G108:G124" si="48">SUM(H108:M108)</f>
        <v>9578</v>
      </c>
      <c r="H108" s="68">
        <f t="shared" ref="H108:N108" si="49">H109+H128</f>
        <v>7228</v>
      </c>
      <c r="I108" s="69">
        <f t="shared" si="49"/>
        <v>1200</v>
      </c>
      <c r="J108" s="70">
        <f t="shared" si="49"/>
        <v>1150</v>
      </c>
      <c r="K108" s="68">
        <f t="shared" si="49"/>
        <v>0</v>
      </c>
      <c r="L108" s="68">
        <f t="shared" si="49"/>
        <v>0</v>
      </c>
      <c r="M108" s="68">
        <f t="shared" si="49"/>
        <v>0</v>
      </c>
      <c r="N108" s="68">
        <f t="shared" si="49"/>
        <v>3149.6</v>
      </c>
      <c r="O108" s="62">
        <f t="shared" si="47"/>
        <v>3149.6</v>
      </c>
      <c r="P108" s="68">
        <f>P109+P128</f>
        <v>3149.6</v>
      </c>
      <c r="Q108" s="71"/>
      <c r="R108" s="68">
        <f>R109+R128</f>
        <v>4445</v>
      </c>
      <c r="S108" s="68">
        <f>S109+S128</f>
        <v>4445</v>
      </c>
      <c r="T108" s="70"/>
      <c r="U108" s="112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13"/>
      <c r="AV108" s="113"/>
      <c r="AW108" s="113"/>
      <c r="AX108" s="113"/>
      <c r="AY108" s="113"/>
      <c r="AZ108" s="113"/>
      <c r="BA108" s="113"/>
      <c r="BB108" s="113"/>
      <c r="BC108" s="113"/>
      <c r="BD108" s="113"/>
      <c r="BE108" s="113"/>
      <c r="BF108" s="113"/>
      <c r="BG108" s="113"/>
      <c r="BH108" s="113"/>
      <c r="BI108" s="113"/>
      <c r="BJ108" s="113"/>
      <c r="BK108" s="113"/>
      <c r="BL108" s="113"/>
      <c r="BM108" s="113"/>
      <c r="BN108" s="113"/>
      <c r="BO108" s="113"/>
      <c r="BP108" s="113"/>
      <c r="BQ108" s="113"/>
      <c r="BR108" s="113"/>
      <c r="BS108" s="113"/>
      <c r="BT108" s="113"/>
      <c r="BU108" s="113"/>
      <c r="BV108" s="113"/>
      <c r="BW108" s="113"/>
      <c r="BX108" s="113"/>
      <c r="BY108" s="113"/>
      <c r="BZ108" s="113"/>
      <c r="CA108" s="113"/>
      <c r="CB108" s="113"/>
      <c r="CC108" s="113"/>
      <c r="CD108" s="113"/>
      <c r="CE108" s="113"/>
      <c r="CF108" s="113"/>
      <c r="CG108" s="113"/>
      <c r="CH108" s="113"/>
      <c r="CI108" s="113"/>
      <c r="CJ108" s="113"/>
      <c r="CK108" s="113"/>
      <c r="CL108" s="113"/>
      <c r="CM108" s="113"/>
      <c r="CN108" s="113"/>
      <c r="CO108" s="113"/>
      <c r="CP108" s="113"/>
      <c r="CQ108" s="113"/>
      <c r="CR108" s="113"/>
      <c r="CS108" s="113"/>
      <c r="CT108" s="113"/>
      <c r="CU108" s="113"/>
      <c r="CV108" s="113"/>
      <c r="CW108" s="113"/>
      <c r="CX108" s="113"/>
      <c r="CY108" s="113"/>
      <c r="CZ108" s="113"/>
      <c r="DA108" s="113"/>
      <c r="DB108" s="113"/>
      <c r="DC108" s="113"/>
      <c r="DD108" s="113"/>
      <c r="DE108" s="113"/>
      <c r="DF108" s="113"/>
      <c r="DG108" s="113"/>
      <c r="DH108" s="113"/>
      <c r="DI108" s="113"/>
      <c r="DJ108" s="113"/>
      <c r="DK108" s="113"/>
      <c r="DL108" s="113"/>
      <c r="DM108" s="113"/>
      <c r="DN108" s="113"/>
      <c r="DO108" s="113"/>
      <c r="DP108" s="113"/>
      <c r="DQ108" s="113"/>
      <c r="DR108" s="113"/>
      <c r="DS108" s="113"/>
      <c r="DT108" s="113"/>
      <c r="DU108" s="113"/>
      <c r="DV108" s="113"/>
      <c r="DW108" s="113"/>
      <c r="DX108" s="113"/>
      <c r="DY108" s="113"/>
      <c r="DZ108" s="113"/>
      <c r="EA108" s="113"/>
      <c r="EB108" s="113"/>
      <c r="EC108" s="113"/>
      <c r="ED108" s="113"/>
      <c r="EE108" s="113"/>
      <c r="EF108" s="113"/>
      <c r="EG108" s="113"/>
      <c r="EH108" s="113"/>
      <c r="EI108" s="113"/>
      <c r="EJ108" s="113"/>
      <c r="EK108" s="113"/>
      <c r="EL108" s="113"/>
      <c r="EM108" s="113"/>
      <c r="EN108" s="113"/>
      <c r="EO108" s="113"/>
      <c r="EP108" s="113"/>
      <c r="EQ108" s="113"/>
      <c r="ER108" s="113"/>
      <c r="ES108" s="113"/>
      <c r="ET108" s="113"/>
      <c r="EU108" s="113"/>
      <c r="EV108" s="113"/>
      <c r="EW108" s="113"/>
      <c r="EX108" s="113"/>
      <c r="EY108" s="113"/>
      <c r="EZ108" s="113"/>
      <c r="FA108" s="113"/>
      <c r="FB108" s="113"/>
      <c r="FC108" s="113"/>
      <c r="FD108" s="113"/>
      <c r="FE108" s="113"/>
      <c r="FF108" s="113"/>
      <c r="FG108" s="113"/>
      <c r="FH108" s="113"/>
      <c r="FI108" s="113"/>
      <c r="FJ108" s="113"/>
      <c r="FK108" s="113"/>
      <c r="FL108" s="113"/>
      <c r="FM108" s="113"/>
      <c r="FN108" s="113"/>
      <c r="FO108" s="113"/>
      <c r="FP108" s="113"/>
      <c r="FQ108" s="113"/>
      <c r="FR108" s="113"/>
      <c r="FS108" s="113"/>
      <c r="FT108" s="113"/>
      <c r="FU108" s="113"/>
      <c r="FV108" s="113"/>
      <c r="FW108" s="113"/>
      <c r="FX108" s="113"/>
      <c r="FY108" s="113"/>
      <c r="FZ108" s="113"/>
      <c r="GA108" s="113"/>
      <c r="GB108" s="113"/>
      <c r="GC108" s="113"/>
      <c r="GD108" s="113"/>
      <c r="GE108" s="113"/>
      <c r="GF108" s="113"/>
      <c r="GG108" s="113"/>
      <c r="GH108" s="113"/>
      <c r="GI108" s="113"/>
      <c r="GJ108" s="113"/>
      <c r="GK108" s="113"/>
      <c r="GL108" s="113"/>
      <c r="GM108" s="113"/>
      <c r="GN108" s="113"/>
      <c r="GO108" s="113"/>
      <c r="GP108" s="113"/>
      <c r="GQ108" s="113"/>
      <c r="GR108" s="113"/>
      <c r="GS108" s="113"/>
      <c r="GT108" s="113"/>
      <c r="GU108" s="113"/>
      <c r="GV108" s="113"/>
      <c r="GW108" s="113"/>
      <c r="GX108" s="113"/>
      <c r="GY108" s="113"/>
      <c r="GZ108" s="113"/>
      <c r="HA108" s="113"/>
      <c r="HB108" s="113"/>
      <c r="HC108" s="113"/>
      <c r="HD108" s="113"/>
      <c r="HE108" s="113"/>
      <c r="HF108" s="113"/>
      <c r="HG108" s="113"/>
      <c r="HH108" s="113"/>
      <c r="HI108" s="113"/>
      <c r="HJ108" s="113"/>
      <c r="HK108" s="113"/>
      <c r="HL108" s="113"/>
      <c r="HM108" s="113"/>
      <c r="HN108" s="113"/>
      <c r="HO108" s="113"/>
      <c r="HP108" s="113"/>
      <c r="HQ108" s="113"/>
      <c r="HR108" s="53"/>
      <c r="HS108" s="53"/>
      <c r="HT108" s="53"/>
      <c r="HU108" s="53"/>
      <c r="HV108" s="53"/>
      <c r="HW108" s="53"/>
      <c r="HX108" s="53"/>
      <c r="HY108" s="53"/>
      <c r="HZ108" s="53"/>
      <c r="IA108" s="53"/>
      <c r="IB108" s="53"/>
      <c r="IC108" s="53"/>
      <c r="ID108" s="53"/>
    </row>
    <row r="109" spans="1:238" s="87" customFormat="1" ht="45" x14ac:dyDescent="0.25">
      <c r="A109" s="2"/>
      <c r="B109" s="105" t="s">
        <v>157</v>
      </c>
      <c r="C109" s="106" t="s">
        <v>27</v>
      </c>
      <c r="D109" s="106" t="s">
        <v>94</v>
      </c>
      <c r="E109" s="91" t="s">
        <v>92</v>
      </c>
      <c r="F109" s="106"/>
      <c r="G109" s="83">
        <f t="shared" si="48"/>
        <v>9578</v>
      </c>
      <c r="H109" s="83">
        <f t="shared" ref="H109:M109" si="50">H110+H112+H114+H116+H120+H124+H132</f>
        <v>7228</v>
      </c>
      <c r="I109" s="84">
        <f t="shared" si="50"/>
        <v>1200</v>
      </c>
      <c r="J109" s="86">
        <f t="shared" si="50"/>
        <v>1150</v>
      </c>
      <c r="K109" s="83">
        <f t="shared" si="50"/>
        <v>0</v>
      </c>
      <c r="L109" s="83">
        <f t="shared" si="50"/>
        <v>0</v>
      </c>
      <c r="M109" s="83">
        <f t="shared" si="50"/>
        <v>0</v>
      </c>
      <c r="N109" s="83">
        <f>N110+N112+N114+N116+N120+N124</f>
        <v>3149.6</v>
      </c>
      <c r="O109" s="62">
        <f t="shared" si="47"/>
        <v>3149.6</v>
      </c>
      <c r="P109" s="83">
        <f>P110+P112+P114+P116+P120+P124</f>
        <v>3149.6</v>
      </c>
      <c r="Q109" s="71"/>
      <c r="R109" s="83">
        <f>R110+R112+R114+R116+R120+R124</f>
        <v>4445</v>
      </c>
      <c r="S109" s="83">
        <f>S110+S112+S114+S116+S120+S124</f>
        <v>4445</v>
      </c>
      <c r="T109" s="86"/>
      <c r="U109" s="15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98"/>
      <c r="BE109" s="98"/>
      <c r="BF109" s="98"/>
      <c r="BG109" s="98"/>
      <c r="BH109" s="98"/>
      <c r="BI109" s="98"/>
      <c r="BJ109" s="98"/>
      <c r="BK109" s="98"/>
      <c r="BL109" s="98"/>
      <c r="BM109" s="98"/>
      <c r="BN109" s="98"/>
      <c r="BO109" s="98"/>
      <c r="BP109" s="98"/>
      <c r="BQ109" s="98"/>
      <c r="BR109" s="98"/>
      <c r="BS109" s="98"/>
      <c r="BT109" s="98"/>
      <c r="BU109" s="98"/>
      <c r="BV109" s="98"/>
      <c r="BW109" s="98"/>
      <c r="BX109" s="98"/>
      <c r="BY109" s="98"/>
      <c r="BZ109" s="98"/>
      <c r="CA109" s="98"/>
      <c r="CB109" s="98"/>
      <c r="CC109" s="98"/>
      <c r="CD109" s="98"/>
      <c r="CE109" s="98"/>
      <c r="CF109" s="98"/>
      <c r="CG109" s="98"/>
      <c r="CH109" s="98"/>
      <c r="CI109" s="98"/>
      <c r="CJ109" s="98"/>
      <c r="CK109" s="98"/>
      <c r="CL109" s="98"/>
      <c r="CM109" s="98"/>
      <c r="CN109" s="98"/>
      <c r="CO109" s="98"/>
      <c r="CP109" s="98"/>
      <c r="CQ109" s="98"/>
      <c r="CR109" s="98"/>
      <c r="CS109" s="98"/>
      <c r="CT109" s="98"/>
      <c r="CU109" s="98"/>
      <c r="CV109" s="98"/>
      <c r="CW109" s="98"/>
      <c r="CX109" s="98"/>
      <c r="CY109" s="98"/>
      <c r="CZ109" s="98"/>
      <c r="DA109" s="98"/>
      <c r="DB109" s="98"/>
      <c r="DC109" s="98"/>
      <c r="DD109" s="98"/>
      <c r="DE109" s="98"/>
      <c r="DF109" s="98"/>
      <c r="DG109" s="98"/>
      <c r="DH109" s="98"/>
      <c r="DI109" s="98"/>
      <c r="DJ109" s="98"/>
      <c r="DK109" s="98"/>
      <c r="DL109" s="98"/>
      <c r="DM109" s="98"/>
      <c r="DN109" s="98"/>
      <c r="DO109" s="98"/>
      <c r="DP109" s="98"/>
      <c r="DQ109" s="98"/>
      <c r="DR109" s="98"/>
      <c r="DS109" s="98"/>
      <c r="DT109" s="98"/>
      <c r="DU109" s="98"/>
      <c r="DV109" s="98"/>
      <c r="DW109" s="98"/>
      <c r="DX109" s="98"/>
      <c r="DY109" s="98"/>
      <c r="DZ109" s="98"/>
      <c r="EA109" s="98"/>
      <c r="EB109" s="98"/>
      <c r="EC109" s="98"/>
      <c r="ED109" s="98"/>
      <c r="EE109" s="98"/>
      <c r="EF109" s="98"/>
      <c r="EG109" s="98"/>
      <c r="EH109" s="98"/>
      <c r="EI109" s="98"/>
      <c r="EJ109" s="98"/>
      <c r="EK109" s="98"/>
      <c r="EL109" s="98"/>
      <c r="EM109" s="98"/>
      <c r="EN109" s="98"/>
      <c r="EO109" s="98"/>
      <c r="EP109" s="98"/>
      <c r="EQ109" s="98"/>
      <c r="ER109" s="98"/>
      <c r="ES109" s="98"/>
      <c r="ET109" s="98"/>
      <c r="EU109" s="98"/>
      <c r="EV109" s="98"/>
      <c r="EW109" s="98"/>
      <c r="EX109" s="98"/>
      <c r="EY109" s="98"/>
      <c r="EZ109" s="98"/>
      <c r="FA109" s="98"/>
      <c r="FB109" s="98"/>
      <c r="FC109" s="98"/>
      <c r="FD109" s="98"/>
      <c r="FE109" s="98"/>
      <c r="FF109" s="98"/>
      <c r="FG109" s="98"/>
      <c r="FH109" s="98"/>
      <c r="FI109" s="98"/>
      <c r="FJ109" s="98"/>
      <c r="FK109" s="98"/>
      <c r="FL109" s="98"/>
      <c r="FM109" s="98"/>
      <c r="FN109" s="98"/>
      <c r="FO109" s="98"/>
      <c r="FP109" s="98"/>
      <c r="FQ109" s="98"/>
      <c r="FR109" s="98"/>
      <c r="FS109" s="98"/>
      <c r="FT109" s="98"/>
      <c r="FU109" s="98"/>
      <c r="FV109" s="98"/>
      <c r="FW109" s="98"/>
      <c r="FX109" s="98"/>
      <c r="FY109" s="98"/>
      <c r="FZ109" s="98"/>
      <c r="GA109" s="98"/>
      <c r="GB109" s="98"/>
      <c r="GC109" s="98"/>
      <c r="GD109" s="98"/>
      <c r="GE109" s="98"/>
      <c r="GF109" s="98"/>
      <c r="GG109" s="98"/>
      <c r="GH109" s="98"/>
      <c r="GI109" s="98"/>
      <c r="GJ109" s="98"/>
      <c r="GK109" s="98"/>
      <c r="GL109" s="98"/>
      <c r="GM109" s="98"/>
      <c r="GN109" s="98"/>
      <c r="GO109" s="98"/>
      <c r="GP109" s="98"/>
      <c r="GQ109" s="98"/>
      <c r="GR109" s="98"/>
      <c r="GS109" s="98"/>
      <c r="GT109" s="98"/>
      <c r="GU109" s="98"/>
      <c r="GV109" s="98"/>
      <c r="GW109" s="98"/>
      <c r="GX109" s="98"/>
      <c r="GY109" s="98"/>
      <c r="GZ109" s="98"/>
      <c r="HA109" s="98"/>
      <c r="HB109" s="98"/>
      <c r="HC109" s="98"/>
      <c r="HD109" s="98"/>
      <c r="HE109" s="98"/>
      <c r="HF109" s="98"/>
      <c r="HG109" s="98"/>
      <c r="HH109" s="98"/>
      <c r="HI109" s="98"/>
      <c r="HJ109" s="98"/>
      <c r="HK109" s="98"/>
      <c r="HL109" s="98"/>
      <c r="HM109" s="98"/>
      <c r="HN109" s="98"/>
      <c r="HO109" s="98"/>
      <c r="HP109" s="98"/>
      <c r="HQ109" s="98"/>
      <c r="HR109" s="53"/>
      <c r="HS109" s="53"/>
      <c r="HT109" s="53"/>
      <c r="HU109" s="53"/>
      <c r="HV109" s="53"/>
      <c r="HW109" s="53"/>
      <c r="HX109" s="53"/>
      <c r="HY109" s="53"/>
      <c r="HZ109" s="53"/>
      <c r="IA109" s="53"/>
      <c r="IB109" s="53"/>
      <c r="IC109" s="53"/>
      <c r="ID109" s="53"/>
    </row>
    <row r="110" spans="1:238" s="87" customFormat="1" x14ac:dyDescent="0.25">
      <c r="A110" s="2"/>
      <c r="B110" s="105" t="s">
        <v>158</v>
      </c>
      <c r="C110" s="106" t="s">
        <v>27</v>
      </c>
      <c r="D110" s="106" t="s">
        <v>94</v>
      </c>
      <c r="E110" s="91" t="s">
        <v>159</v>
      </c>
      <c r="F110" s="106"/>
      <c r="G110" s="83">
        <f t="shared" si="48"/>
        <v>3219</v>
      </c>
      <c r="H110" s="83">
        <f t="shared" ref="H110:N110" si="51">H111</f>
        <v>3219</v>
      </c>
      <c r="I110" s="84">
        <f t="shared" si="51"/>
        <v>0</v>
      </c>
      <c r="J110" s="86">
        <f t="shared" si="51"/>
        <v>0</v>
      </c>
      <c r="K110" s="83">
        <f t="shared" si="51"/>
        <v>0</v>
      </c>
      <c r="L110" s="83">
        <f t="shared" si="51"/>
        <v>0</v>
      </c>
      <c r="M110" s="83">
        <f t="shared" si="51"/>
        <v>0</v>
      </c>
      <c r="N110" s="83">
        <f t="shared" si="51"/>
        <v>2843.5</v>
      </c>
      <c r="O110" s="62">
        <f t="shared" si="47"/>
        <v>2843.5</v>
      </c>
      <c r="P110" s="83">
        <f>P111</f>
        <v>2843.5</v>
      </c>
      <c r="Q110" s="71"/>
      <c r="R110" s="83">
        <f>R111</f>
        <v>3478.9</v>
      </c>
      <c r="S110" s="83">
        <f>S111</f>
        <v>3478.9</v>
      </c>
      <c r="T110" s="86"/>
      <c r="U110" s="15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  <c r="BD110" s="98"/>
      <c r="BE110" s="98"/>
      <c r="BF110" s="98"/>
      <c r="BG110" s="98"/>
      <c r="BH110" s="98"/>
      <c r="BI110" s="98"/>
      <c r="BJ110" s="98"/>
      <c r="BK110" s="98"/>
      <c r="BL110" s="98"/>
      <c r="BM110" s="98"/>
      <c r="BN110" s="98"/>
      <c r="BO110" s="98"/>
      <c r="BP110" s="98"/>
      <c r="BQ110" s="98"/>
      <c r="BR110" s="98"/>
      <c r="BS110" s="98"/>
      <c r="BT110" s="98"/>
      <c r="BU110" s="98"/>
      <c r="BV110" s="98"/>
      <c r="BW110" s="98"/>
      <c r="BX110" s="98"/>
      <c r="BY110" s="98"/>
      <c r="BZ110" s="98"/>
      <c r="CA110" s="98"/>
      <c r="CB110" s="98"/>
      <c r="CC110" s="98"/>
      <c r="CD110" s="98"/>
      <c r="CE110" s="98"/>
      <c r="CF110" s="98"/>
      <c r="CG110" s="98"/>
      <c r="CH110" s="98"/>
      <c r="CI110" s="98"/>
      <c r="CJ110" s="98"/>
      <c r="CK110" s="98"/>
      <c r="CL110" s="98"/>
      <c r="CM110" s="98"/>
      <c r="CN110" s="98"/>
      <c r="CO110" s="98"/>
      <c r="CP110" s="98"/>
      <c r="CQ110" s="98"/>
      <c r="CR110" s="98"/>
      <c r="CS110" s="98"/>
      <c r="CT110" s="98"/>
      <c r="CU110" s="98"/>
      <c r="CV110" s="98"/>
      <c r="CW110" s="98"/>
      <c r="CX110" s="98"/>
      <c r="CY110" s="98"/>
      <c r="CZ110" s="98"/>
      <c r="DA110" s="98"/>
      <c r="DB110" s="98"/>
      <c r="DC110" s="98"/>
      <c r="DD110" s="98"/>
      <c r="DE110" s="98"/>
      <c r="DF110" s="98"/>
      <c r="DG110" s="98"/>
      <c r="DH110" s="98"/>
      <c r="DI110" s="98"/>
      <c r="DJ110" s="98"/>
      <c r="DK110" s="98"/>
      <c r="DL110" s="98"/>
      <c r="DM110" s="98"/>
      <c r="DN110" s="98"/>
      <c r="DO110" s="98"/>
      <c r="DP110" s="98"/>
      <c r="DQ110" s="98"/>
      <c r="DR110" s="98"/>
      <c r="DS110" s="98"/>
      <c r="DT110" s="98"/>
      <c r="DU110" s="98"/>
      <c r="DV110" s="98"/>
      <c r="DW110" s="98"/>
      <c r="DX110" s="98"/>
      <c r="DY110" s="98"/>
      <c r="DZ110" s="98"/>
      <c r="EA110" s="98"/>
      <c r="EB110" s="98"/>
      <c r="EC110" s="98"/>
      <c r="ED110" s="98"/>
      <c r="EE110" s="98"/>
      <c r="EF110" s="98"/>
      <c r="EG110" s="98"/>
      <c r="EH110" s="98"/>
      <c r="EI110" s="98"/>
      <c r="EJ110" s="98"/>
      <c r="EK110" s="98"/>
      <c r="EL110" s="98"/>
      <c r="EM110" s="98"/>
      <c r="EN110" s="98"/>
      <c r="EO110" s="98"/>
      <c r="EP110" s="98"/>
      <c r="EQ110" s="98"/>
      <c r="ER110" s="98"/>
      <c r="ES110" s="98"/>
      <c r="ET110" s="98"/>
      <c r="EU110" s="98"/>
      <c r="EV110" s="98"/>
      <c r="EW110" s="98"/>
      <c r="EX110" s="98"/>
      <c r="EY110" s="98"/>
      <c r="EZ110" s="98"/>
      <c r="FA110" s="98"/>
      <c r="FB110" s="98"/>
      <c r="FC110" s="98"/>
      <c r="FD110" s="98"/>
      <c r="FE110" s="98"/>
      <c r="FF110" s="98"/>
      <c r="FG110" s="98"/>
      <c r="FH110" s="98"/>
      <c r="FI110" s="98"/>
      <c r="FJ110" s="98"/>
      <c r="FK110" s="98"/>
      <c r="FL110" s="98"/>
      <c r="FM110" s="98"/>
      <c r="FN110" s="98"/>
      <c r="FO110" s="98"/>
      <c r="FP110" s="98"/>
      <c r="FQ110" s="98"/>
      <c r="FR110" s="98"/>
      <c r="FS110" s="98"/>
      <c r="FT110" s="98"/>
      <c r="FU110" s="98"/>
      <c r="FV110" s="98"/>
      <c r="FW110" s="98"/>
      <c r="FX110" s="98"/>
      <c r="FY110" s="98"/>
      <c r="FZ110" s="98"/>
      <c r="GA110" s="98"/>
      <c r="GB110" s="98"/>
      <c r="GC110" s="98"/>
      <c r="GD110" s="98"/>
      <c r="GE110" s="98"/>
      <c r="GF110" s="98"/>
      <c r="GG110" s="98"/>
      <c r="GH110" s="98"/>
      <c r="GI110" s="98"/>
      <c r="GJ110" s="98"/>
      <c r="GK110" s="98"/>
      <c r="GL110" s="98"/>
      <c r="GM110" s="98"/>
      <c r="GN110" s="98"/>
      <c r="GO110" s="98"/>
      <c r="GP110" s="98"/>
      <c r="GQ110" s="98"/>
      <c r="GR110" s="98"/>
      <c r="GS110" s="98"/>
      <c r="GT110" s="98"/>
      <c r="GU110" s="98"/>
      <c r="GV110" s="98"/>
      <c r="GW110" s="98"/>
      <c r="GX110" s="98"/>
      <c r="GY110" s="98"/>
      <c r="GZ110" s="98"/>
      <c r="HA110" s="98"/>
      <c r="HB110" s="98"/>
      <c r="HC110" s="98"/>
      <c r="HD110" s="98"/>
      <c r="HE110" s="98"/>
      <c r="HF110" s="98"/>
      <c r="HG110" s="98"/>
      <c r="HH110" s="98"/>
      <c r="HI110" s="98"/>
      <c r="HJ110" s="98"/>
      <c r="HK110" s="98"/>
      <c r="HL110" s="98"/>
      <c r="HM110" s="98"/>
      <c r="HN110" s="98"/>
      <c r="HO110" s="98"/>
      <c r="HP110" s="98"/>
      <c r="HQ110" s="98"/>
      <c r="HR110" s="53"/>
      <c r="HS110" s="53"/>
      <c r="HT110" s="53"/>
      <c r="HU110" s="53"/>
      <c r="HV110" s="53"/>
      <c r="HW110" s="53"/>
      <c r="HX110" s="53"/>
      <c r="HY110" s="53"/>
      <c r="HZ110" s="53"/>
      <c r="IA110" s="53"/>
      <c r="IB110" s="53"/>
      <c r="IC110" s="53"/>
      <c r="ID110" s="53"/>
    </row>
    <row r="111" spans="1:238" s="117" customFormat="1" ht="45" x14ac:dyDescent="0.25">
      <c r="A111" s="2"/>
      <c r="B111" s="105" t="s">
        <v>160</v>
      </c>
      <c r="C111" s="106" t="s">
        <v>27</v>
      </c>
      <c r="D111" s="106" t="s">
        <v>94</v>
      </c>
      <c r="E111" s="91" t="s">
        <v>161</v>
      </c>
      <c r="F111" s="106" t="s">
        <v>98</v>
      </c>
      <c r="G111" s="83">
        <f t="shared" si="48"/>
        <v>3219</v>
      </c>
      <c r="H111" s="83">
        <v>3219</v>
      </c>
      <c r="I111" s="84"/>
      <c r="J111" s="86"/>
      <c r="K111" s="83"/>
      <c r="L111" s="83"/>
      <c r="M111" s="83"/>
      <c r="N111" s="83">
        <v>2843.5</v>
      </c>
      <c r="O111" s="62">
        <f t="shared" si="47"/>
        <v>2843.5</v>
      </c>
      <c r="P111" s="83">
        <v>2843.5</v>
      </c>
      <c r="Q111" s="71"/>
      <c r="R111" s="83">
        <v>3478.9</v>
      </c>
      <c r="S111" s="83">
        <v>3478.9</v>
      </c>
      <c r="T111" s="86"/>
      <c r="U111" s="15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98"/>
      <c r="BH111" s="98"/>
      <c r="BI111" s="98"/>
      <c r="BJ111" s="98"/>
      <c r="BK111" s="98"/>
      <c r="BL111" s="98"/>
      <c r="BM111" s="98"/>
      <c r="BN111" s="98"/>
      <c r="BO111" s="98"/>
      <c r="BP111" s="98"/>
      <c r="BQ111" s="98"/>
      <c r="BR111" s="98"/>
      <c r="BS111" s="98"/>
      <c r="BT111" s="98"/>
      <c r="BU111" s="98"/>
      <c r="BV111" s="98"/>
      <c r="BW111" s="98"/>
      <c r="BX111" s="98"/>
      <c r="BY111" s="98"/>
      <c r="BZ111" s="98"/>
      <c r="CA111" s="98"/>
      <c r="CB111" s="98"/>
      <c r="CC111" s="98"/>
      <c r="CD111" s="98"/>
      <c r="CE111" s="98"/>
      <c r="CF111" s="98"/>
      <c r="CG111" s="98"/>
      <c r="CH111" s="98"/>
      <c r="CI111" s="98"/>
      <c r="CJ111" s="98"/>
      <c r="CK111" s="98"/>
      <c r="CL111" s="98"/>
      <c r="CM111" s="98"/>
      <c r="CN111" s="98"/>
      <c r="CO111" s="98"/>
      <c r="CP111" s="98"/>
      <c r="CQ111" s="98"/>
      <c r="CR111" s="98"/>
      <c r="CS111" s="98"/>
      <c r="CT111" s="98"/>
      <c r="CU111" s="98"/>
      <c r="CV111" s="98"/>
      <c r="CW111" s="98"/>
      <c r="CX111" s="98"/>
      <c r="CY111" s="98"/>
      <c r="CZ111" s="98"/>
      <c r="DA111" s="98"/>
      <c r="DB111" s="98"/>
      <c r="DC111" s="98"/>
      <c r="DD111" s="98"/>
      <c r="DE111" s="98"/>
      <c r="DF111" s="98"/>
      <c r="DG111" s="98"/>
      <c r="DH111" s="98"/>
      <c r="DI111" s="98"/>
      <c r="DJ111" s="98"/>
      <c r="DK111" s="98"/>
      <c r="DL111" s="98"/>
      <c r="DM111" s="98"/>
      <c r="DN111" s="98"/>
      <c r="DO111" s="98"/>
      <c r="DP111" s="98"/>
      <c r="DQ111" s="98"/>
      <c r="DR111" s="98"/>
      <c r="DS111" s="98"/>
      <c r="DT111" s="98"/>
      <c r="DU111" s="98"/>
      <c r="DV111" s="98"/>
      <c r="DW111" s="98"/>
      <c r="DX111" s="98"/>
      <c r="DY111" s="98"/>
      <c r="DZ111" s="98"/>
      <c r="EA111" s="98"/>
      <c r="EB111" s="98"/>
      <c r="EC111" s="98"/>
      <c r="ED111" s="98"/>
      <c r="EE111" s="98"/>
      <c r="EF111" s="98"/>
      <c r="EG111" s="98"/>
      <c r="EH111" s="98"/>
      <c r="EI111" s="98"/>
      <c r="EJ111" s="98"/>
      <c r="EK111" s="98"/>
      <c r="EL111" s="98"/>
      <c r="EM111" s="98"/>
      <c r="EN111" s="98"/>
      <c r="EO111" s="98"/>
      <c r="EP111" s="98"/>
      <c r="EQ111" s="98"/>
      <c r="ER111" s="98"/>
      <c r="ES111" s="98"/>
      <c r="ET111" s="98"/>
      <c r="EU111" s="98"/>
      <c r="EV111" s="98"/>
      <c r="EW111" s="98"/>
      <c r="EX111" s="98"/>
      <c r="EY111" s="98"/>
      <c r="EZ111" s="98"/>
      <c r="FA111" s="98"/>
      <c r="FB111" s="98"/>
      <c r="FC111" s="98"/>
      <c r="FD111" s="98"/>
      <c r="FE111" s="98"/>
      <c r="FF111" s="98"/>
      <c r="FG111" s="98"/>
      <c r="FH111" s="98"/>
      <c r="FI111" s="98"/>
      <c r="FJ111" s="98"/>
      <c r="FK111" s="98"/>
      <c r="FL111" s="98"/>
      <c r="FM111" s="98"/>
      <c r="FN111" s="98"/>
      <c r="FO111" s="98"/>
      <c r="FP111" s="98"/>
      <c r="FQ111" s="98"/>
      <c r="FR111" s="98"/>
      <c r="FS111" s="98"/>
      <c r="FT111" s="98"/>
      <c r="FU111" s="98"/>
      <c r="FV111" s="98"/>
      <c r="FW111" s="98"/>
      <c r="FX111" s="98"/>
      <c r="FY111" s="98"/>
      <c r="FZ111" s="98"/>
      <c r="GA111" s="98"/>
      <c r="GB111" s="98"/>
      <c r="GC111" s="98"/>
      <c r="GD111" s="98"/>
      <c r="GE111" s="98"/>
      <c r="GF111" s="98"/>
      <c r="GG111" s="98"/>
      <c r="GH111" s="98"/>
      <c r="GI111" s="98"/>
      <c r="GJ111" s="98"/>
      <c r="GK111" s="98"/>
      <c r="GL111" s="98"/>
      <c r="GM111" s="98"/>
      <c r="GN111" s="98"/>
      <c r="GO111" s="98"/>
      <c r="GP111" s="98"/>
      <c r="GQ111" s="98"/>
      <c r="GR111" s="98"/>
      <c r="GS111" s="98"/>
      <c r="GT111" s="98"/>
      <c r="GU111" s="98"/>
      <c r="GV111" s="98"/>
      <c r="GW111" s="98"/>
      <c r="GX111" s="98"/>
      <c r="GY111" s="98"/>
      <c r="GZ111" s="98"/>
      <c r="HA111" s="98"/>
      <c r="HB111" s="98"/>
      <c r="HC111" s="98"/>
      <c r="HD111" s="98"/>
      <c r="HE111" s="98"/>
      <c r="HF111" s="98"/>
      <c r="HG111" s="98"/>
      <c r="HH111" s="98"/>
      <c r="HI111" s="98"/>
      <c r="HJ111" s="98"/>
      <c r="HK111" s="98"/>
      <c r="HL111" s="98"/>
      <c r="HM111" s="98"/>
      <c r="HN111" s="98"/>
      <c r="HO111" s="98"/>
      <c r="HP111" s="98"/>
      <c r="HQ111" s="98"/>
      <c r="HR111" s="53"/>
      <c r="HS111" s="53"/>
      <c r="HT111" s="53"/>
      <c r="HU111" s="53"/>
      <c r="HV111" s="53"/>
      <c r="HW111" s="53"/>
      <c r="HX111" s="53"/>
      <c r="HY111" s="53"/>
      <c r="HZ111" s="53"/>
      <c r="IA111" s="53"/>
      <c r="IB111" s="53"/>
      <c r="IC111" s="53"/>
      <c r="ID111" s="53"/>
    </row>
    <row r="112" spans="1:238" s="87" customFormat="1" ht="30" x14ac:dyDescent="0.25">
      <c r="A112" s="2"/>
      <c r="B112" s="105" t="s">
        <v>162</v>
      </c>
      <c r="C112" s="106" t="s">
        <v>27</v>
      </c>
      <c r="D112" s="106" t="s">
        <v>94</v>
      </c>
      <c r="E112" s="91" t="s">
        <v>163</v>
      </c>
      <c r="F112" s="106"/>
      <c r="G112" s="83">
        <f t="shared" si="48"/>
        <v>300</v>
      </c>
      <c r="H112" s="83">
        <f t="shared" ref="H112:N112" si="52">H113</f>
        <v>150</v>
      </c>
      <c r="I112" s="84">
        <f t="shared" si="52"/>
        <v>0</v>
      </c>
      <c r="J112" s="86">
        <f t="shared" si="52"/>
        <v>150</v>
      </c>
      <c r="K112" s="83">
        <f t="shared" si="52"/>
        <v>0</v>
      </c>
      <c r="L112" s="83">
        <f t="shared" si="52"/>
        <v>0</v>
      </c>
      <c r="M112" s="83">
        <f t="shared" si="52"/>
        <v>0</v>
      </c>
      <c r="N112" s="83">
        <f t="shared" si="52"/>
        <v>0</v>
      </c>
      <c r="O112" s="62">
        <f t="shared" si="47"/>
        <v>0</v>
      </c>
      <c r="P112" s="83">
        <f>P113</f>
        <v>0</v>
      </c>
      <c r="Q112" s="71"/>
      <c r="R112" s="83">
        <f>R113</f>
        <v>292.7</v>
      </c>
      <c r="S112" s="83">
        <f>S113</f>
        <v>292.7</v>
      </c>
      <c r="T112" s="86"/>
      <c r="U112" s="15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8"/>
      <c r="BC112" s="98"/>
      <c r="BD112" s="98"/>
      <c r="BE112" s="98"/>
      <c r="BF112" s="98"/>
      <c r="BG112" s="98"/>
      <c r="BH112" s="98"/>
      <c r="BI112" s="98"/>
      <c r="BJ112" s="98"/>
      <c r="BK112" s="98"/>
      <c r="BL112" s="98"/>
      <c r="BM112" s="98"/>
      <c r="BN112" s="98"/>
      <c r="BO112" s="98"/>
      <c r="BP112" s="98"/>
      <c r="BQ112" s="98"/>
      <c r="BR112" s="98"/>
      <c r="BS112" s="98"/>
      <c r="BT112" s="98"/>
      <c r="BU112" s="98"/>
      <c r="BV112" s="98"/>
      <c r="BW112" s="98"/>
      <c r="BX112" s="98"/>
      <c r="BY112" s="98"/>
      <c r="BZ112" s="98"/>
      <c r="CA112" s="98"/>
      <c r="CB112" s="98"/>
      <c r="CC112" s="98"/>
      <c r="CD112" s="98"/>
      <c r="CE112" s="98"/>
      <c r="CF112" s="98"/>
      <c r="CG112" s="98"/>
      <c r="CH112" s="98"/>
      <c r="CI112" s="98"/>
      <c r="CJ112" s="98"/>
      <c r="CK112" s="98"/>
      <c r="CL112" s="98"/>
      <c r="CM112" s="98"/>
      <c r="CN112" s="98"/>
      <c r="CO112" s="98"/>
      <c r="CP112" s="98"/>
      <c r="CQ112" s="98"/>
      <c r="CR112" s="98"/>
      <c r="CS112" s="98"/>
      <c r="CT112" s="98"/>
      <c r="CU112" s="98"/>
      <c r="CV112" s="98"/>
      <c r="CW112" s="98"/>
      <c r="CX112" s="98"/>
      <c r="CY112" s="98"/>
      <c r="CZ112" s="98"/>
      <c r="DA112" s="98"/>
      <c r="DB112" s="98"/>
      <c r="DC112" s="98"/>
      <c r="DD112" s="98"/>
      <c r="DE112" s="98"/>
      <c r="DF112" s="98"/>
      <c r="DG112" s="98"/>
      <c r="DH112" s="98"/>
      <c r="DI112" s="98"/>
      <c r="DJ112" s="98"/>
      <c r="DK112" s="98"/>
      <c r="DL112" s="98"/>
      <c r="DM112" s="98"/>
      <c r="DN112" s="98"/>
      <c r="DO112" s="98"/>
      <c r="DP112" s="98"/>
      <c r="DQ112" s="98"/>
      <c r="DR112" s="98"/>
      <c r="DS112" s="98"/>
      <c r="DT112" s="98"/>
      <c r="DU112" s="98"/>
      <c r="DV112" s="98"/>
      <c r="DW112" s="98"/>
      <c r="DX112" s="98"/>
      <c r="DY112" s="98"/>
      <c r="DZ112" s="98"/>
      <c r="EA112" s="98"/>
      <c r="EB112" s="98"/>
      <c r="EC112" s="98"/>
      <c r="ED112" s="98"/>
      <c r="EE112" s="98"/>
      <c r="EF112" s="98"/>
      <c r="EG112" s="98"/>
      <c r="EH112" s="98"/>
      <c r="EI112" s="98"/>
      <c r="EJ112" s="98"/>
      <c r="EK112" s="98"/>
      <c r="EL112" s="98"/>
      <c r="EM112" s="98"/>
      <c r="EN112" s="98"/>
      <c r="EO112" s="98"/>
      <c r="EP112" s="98"/>
      <c r="EQ112" s="98"/>
      <c r="ER112" s="98"/>
      <c r="ES112" s="98"/>
      <c r="ET112" s="98"/>
      <c r="EU112" s="98"/>
      <c r="EV112" s="98"/>
      <c r="EW112" s="98"/>
      <c r="EX112" s="98"/>
      <c r="EY112" s="98"/>
      <c r="EZ112" s="98"/>
      <c r="FA112" s="98"/>
      <c r="FB112" s="98"/>
      <c r="FC112" s="98"/>
      <c r="FD112" s="98"/>
      <c r="FE112" s="98"/>
      <c r="FF112" s="98"/>
      <c r="FG112" s="98"/>
      <c r="FH112" s="98"/>
      <c r="FI112" s="98"/>
      <c r="FJ112" s="98"/>
      <c r="FK112" s="98"/>
      <c r="FL112" s="98"/>
      <c r="FM112" s="98"/>
      <c r="FN112" s="98"/>
      <c r="FO112" s="98"/>
      <c r="FP112" s="98"/>
      <c r="FQ112" s="98"/>
      <c r="FR112" s="98"/>
      <c r="FS112" s="98"/>
      <c r="FT112" s="98"/>
      <c r="FU112" s="98"/>
      <c r="FV112" s="98"/>
      <c r="FW112" s="98"/>
      <c r="FX112" s="98"/>
      <c r="FY112" s="98"/>
      <c r="FZ112" s="98"/>
      <c r="GA112" s="98"/>
      <c r="GB112" s="98"/>
      <c r="GC112" s="98"/>
      <c r="GD112" s="98"/>
      <c r="GE112" s="98"/>
      <c r="GF112" s="98"/>
      <c r="GG112" s="98"/>
      <c r="GH112" s="98"/>
      <c r="GI112" s="98"/>
      <c r="GJ112" s="98"/>
      <c r="GK112" s="98"/>
      <c r="GL112" s="98"/>
      <c r="GM112" s="98"/>
      <c r="GN112" s="98"/>
      <c r="GO112" s="98"/>
      <c r="GP112" s="98"/>
      <c r="GQ112" s="98"/>
      <c r="GR112" s="98"/>
      <c r="GS112" s="98"/>
      <c r="GT112" s="98"/>
      <c r="GU112" s="98"/>
      <c r="GV112" s="98"/>
      <c r="GW112" s="98"/>
      <c r="GX112" s="98"/>
      <c r="GY112" s="98"/>
      <c r="GZ112" s="98"/>
      <c r="HA112" s="98"/>
      <c r="HB112" s="98"/>
      <c r="HC112" s="98"/>
      <c r="HD112" s="98"/>
      <c r="HE112" s="98"/>
      <c r="HF112" s="98"/>
      <c r="HG112" s="98"/>
      <c r="HH112" s="98"/>
      <c r="HI112" s="98"/>
      <c r="HJ112" s="98"/>
      <c r="HK112" s="98"/>
      <c r="HL112" s="98"/>
      <c r="HM112" s="98"/>
      <c r="HN112" s="98"/>
      <c r="HO112" s="98"/>
      <c r="HP112" s="98"/>
      <c r="HQ112" s="98"/>
      <c r="HR112" s="53"/>
      <c r="HS112" s="53"/>
      <c r="HT112" s="53"/>
      <c r="HU112" s="53"/>
      <c r="HV112" s="53"/>
      <c r="HW112" s="53"/>
      <c r="HX112" s="53"/>
      <c r="HY112" s="53"/>
      <c r="HZ112" s="53"/>
      <c r="IA112" s="53"/>
      <c r="IB112" s="53"/>
      <c r="IC112" s="53"/>
      <c r="ID112" s="53"/>
    </row>
    <row r="113" spans="1:238" s="87" customFormat="1" ht="45" x14ac:dyDescent="0.25">
      <c r="A113" s="2"/>
      <c r="B113" s="105" t="s">
        <v>164</v>
      </c>
      <c r="C113" s="106" t="s">
        <v>27</v>
      </c>
      <c r="D113" s="106" t="s">
        <v>94</v>
      </c>
      <c r="E113" s="91" t="s">
        <v>165</v>
      </c>
      <c r="F113" s="106" t="s">
        <v>98</v>
      </c>
      <c r="G113" s="83">
        <f t="shared" si="48"/>
        <v>300</v>
      </c>
      <c r="H113" s="83">
        <v>150</v>
      </c>
      <c r="I113" s="84"/>
      <c r="J113" s="86">
        <v>150</v>
      </c>
      <c r="K113" s="83"/>
      <c r="L113" s="83"/>
      <c r="M113" s="83"/>
      <c r="N113" s="83">
        <v>0</v>
      </c>
      <c r="O113" s="62">
        <f t="shared" si="47"/>
        <v>0</v>
      </c>
      <c r="P113" s="83">
        <v>0</v>
      </c>
      <c r="Q113" s="71"/>
      <c r="R113" s="83">
        <v>292.7</v>
      </c>
      <c r="S113" s="83">
        <v>292.7</v>
      </c>
      <c r="T113" s="86"/>
      <c r="U113" s="15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8"/>
      <c r="BC113" s="98"/>
      <c r="BD113" s="98"/>
      <c r="BE113" s="98"/>
      <c r="BF113" s="98"/>
      <c r="BG113" s="98"/>
      <c r="BH113" s="98"/>
      <c r="BI113" s="98"/>
      <c r="BJ113" s="98"/>
      <c r="BK113" s="98"/>
      <c r="BL113" s="98"/>
      <c r="BM113" s="98"/>
      <c r="BN113" s="98"/>
      <c r="BO113" s="98"/>
      <c r="BP113" s="98"/>
      <c r="BQ113" s="98"/>
      <c r="BR113" s="98"/>
      <c r="BS113" s="98"/>
      <c r="BT113" s="98"/>
      <c r="BU113" s="98"/>
      <c r="BV113" s="98"/>
      <c r="BW113" s="98"/>
      <c r="BX113" s="98"/>
      <c r="BY113" s="98"/>
      <c r="BZ113" s="98"/>
      <c r="CA113" s="98"/>
      <c r="CB113" s="98"/>
      <c r="CC113" s="98"/>
      <c r="CD113" s="98"/>
      <c r="CE113" s="98"/>
      <c r="CF113" s="98"/>
      <c r="CG113" s="98"/>
      <c r="CH113" s="98"/>
      <c r="CI113" s="98"/>
      <c r="CJ113" s="98"/>
      <c r="CK113" s="98"/>
      <c r="CL113" s="98"/>
      <c r="CM113" s="98"/>
      <c r="CN113" s="98"/>
      <c r="CO113" s="98"/>
      <c r="CP113" s="98"/>
      <c r="CQ113" s="98"/>
      <c r="CR113" s="98"/>
      <c r="CS113" s="98"/>
      <c r="CT113" s="98"/>
      <c r="CU113" s="98"/>
      <c r="CV113" s="98"/>
      <c r="CW113" s="98"/>
      <c r="CX113" s="98"/>
      <c r="CY113" s="98"/>
      <c r="CZ113" s="98"/>
      <c r="DA113" s="98"/>
      <c r="DB113" s="98"/>
      <c r="DC113" s="98"/>
      <c r="DD113" s="98"/>
      <c r="DE113" s="98"/>
      <c r="DF113" s="98"/>
      <c r="DG113" s="98"/>
      <c r="DH113" s="98"/>
      <c r="DI113" s="98"/>
      <c r="DJ113" s="98"/>
      <c r="DK113" s="98"/>
      <c r="DL113" s="98"/>
      <c r="DM113" s="98"/>
      <c r="DN113" s="98"/>
      <c r="DO113" s="98"/>
      <c r="DP113" s="98"/>
      <c r="DQ113" s="98"/>
      <c r="DR113" s="98"/>
      <c r="DS113" s="98"/>
      <c r="DT113" s="98"/>
      <c r="DU113" s="98"/>
      <c r="DV113" s="98"/>
      <c r="DW113" s="98"/>
      <c r="DX113" s="98"/>
      <c r="DY113" s="98"/>
      <c r="DZ113" s="98"/>
      <c r="EA113" s="98"/>
      <c r="EB113" s="98"/>
      <c r="EC113" s="98"/>
      <c r="ED113" s="98"/>
      <c r="EE113" s="98"/>
      <c r="EF113" s="98"/>
      <c r="EG113" s="98"/>
      <c r="EH113" s="98"/>
      <c r="EI113" s="98"/>
      <c r="EJ113" s="98"/>
      <c r="EK113" s="98"/>
      <c r="EL113" s="98"/>
      <c r="EM113" s="98"/>
      <c r="EN113" s="98"/>
      <c r="EO113" s="98"/>
      <c r="EP113" s="98"/>
      <c r="EQ113" s="98"/>
      <c r="ER113" s="98"/>
      <c r="ES113" s="98"/>
      <c r="ET113" s="98"/>
      <c r="EU113" s="98"/>
      <c r="EV113" s="98"/>
      <c r="EW113" s="98"/>
      <c r="EX113" s="98"/>
      <c r="EY113" s="98"/>
      <c r="EZ113" s="98"/>
      <c r="FA113" s="98"/>
      <c r="FB113" s="98"/>
      <c r="FC113" s="98"/>
      <c r="FD113" s="98"/>
      <c r="FE113" s="98"/>
      <c r="FF113" s="98"/>
      <c r="FG113" s="98"/>
      <c r="FH113" s="98"/>
      <c r="FI113" s="98"/>
      <c r="FJ113" s="98"/>
      <c r="FK113" s="98"/>
      <c r="FL113" s="98"/>
      <c r="FM113" s="98"/>
      <c r="FN113" s="98"/>
      <c r="FO113" s="98"/>
      <c r="FP113" s="98"/>
      <c r="FQ113" s="98"/>
      <c r="FR113" s="98"/>
      <c r="FS113" s="98"/>
      <c r="FT113" s="98"/>
      <c r="FU113" s="98"/>
      <c r="FV113" s="98"/>
      <c r="FW113" s="98"/>
      <c r="FX113" s="98"/>
      <c r="FY113" s="98"/>
      <c r="FZ113" s="98"/>
      <c r="GA113" s="98"/>
      <c r="GB113" s="98"/>
      <c r="GC113" s="98"/>
      <c r="GD113" s="98"/>
      <c r="GE113" s="98"/>
      <c r="GF113" s="98"/>
      <c r="GG113" s="98"/>
      <c r="GH113" s="98"/>
      <c r="GI113" s="98"/>
      <c r="GJ113" s="98"/>
      <c r="GK113" s="98"/>
      <c r="GL113" s="98"/>
      <c r="GM113" s="98"/>
      <c r="GN113" s="98"/>
      <c r="GO113" s="98"/>
      <c r="GP113" s="98"/>
      <c r="GQ113" s="98"/>
      <c r="GR113" s="98"/>
      <c r="GS113" s="98"/>
      <c r="GT113" s="98"/>
      <c r="GU113" s="98"/>
      <c r="GV113" s="98"/>
      <c r="GW113" s="98"/>
      <c r="GX113" s="98"/>
      <c r="GY113" s="98"/>
      <c r="GZ113" s="98"/>
      <c r="HA113" s="98"/>
      <c r="HB113" s="98"/>
      <c r="HC113" s="98"/>
      <c r="HD113" s="98"/>
      <c r="HE113" s="98"/>
      <c r="HF113" s="98"/>
      <c r="HG113" s="98"/>
      <c r="HH113" s="98"/>
      <c r="HI113" s="98"/>
      <c r="HJ113" s="98"/>
      <c r="HK113" s="98"/>
      <c r="HL113" s="98"/>
      <c r="HM113" s="98"/>
      <c r="HN113" s="98"/>
      <c r="HO113" s="98"/>
      <c r="HP113" s="98"/>
      <c r="HQ113" s="98"/>
      <c r="HR113" s="53"/>
      <c r="HS113" s="53"/>
      <c r="HT113" s="53"/>
      <c r="HU113" s="53"/>
      <c r="HV113" s="53"/>
      <c r="HW113" s="53"/>
      <c r="HX113" s="53"/>
      <c r="HY113" s="53"/>
      <c r="HZ113" s="53"/>
      <c r="IA113" s="53"/>
      <c r="IB113" s="53"/>
      <c r="IC113" s="53"/>
      <c r="ID113" s="53"/>
    </row>
    <row r="114" spans="1:238" s="87" customFormat="1" ht="30" x14ac:dyDescent="0.25">
      <c r="A114" s="2"/>
      <c r="B114" s="105" t="s">
        <v>166</v>
      </c>
      <c r="C114" s="106" t="s">
        <v>27</v>
      </c>
      <c r="D114" s="106" t="s">
        <v>94</v>
      </c>
      <c r="E114" s="91" t="s">
        <v>167</v>
      </c>
      <c r="F114" s="106"/>
      <c r="G114" s="83">
        <f t="shared" si="48"/>
        <v>100</v>
      </c>
      <c r="H114" s="83">
        <f t="shared" ref="H114:N114" si="53">H115</f>
        <v>100</v>
      </c>
      <c r="I114" s="84">
        <f t="shared" si="53"/>
        <v>0</v>
      </c>
      <c r="J114" s="86">
        <f t="shared" si="53"/>
        <v>0</v>
      </c>
      <c r="K114" s="83">
        <f t="shared" si="53"/>
        <v>0</v>
      </c>
      <c r="L114" s="83">
        <f t="shared" si="53"/>
        <v>0</v>
      </c>
      <c r="M114" s="83">
        <f t="shared" si="53"/>
        <v>0</v>
      </c>
      <c r="N114" s="83">
        <f t="shared" si="53"/>
        <v>0</v>
      </c>
      <c r="O114" s="62">
        <f t="shared" si="47"/>
        <v>0</v>
      </c>
      <c r="P114" s="83">
        <f>P115</f>
        <v>0</v>
      </c>
      <c r="Q114" s="71"/>
      <c r="R114" s="83">
        <f>R115</f>
        <v>250</v>
      </c>
      <c r="S114" s="83">
        <f>S115</f>
        <v>250</v>
      </c>
      <c r="T114" s="86"/>
      <c r="U114" s="15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  <c r="AQ114" s="98"/>
      <c r="AR114" s="98"/>
      <c r="AS114" s="98"/>
      <c r="AT114" s="98"/>
      <c r="AU114" s="98"/>
      <c r="AV114" s="98"/>
      <c r="AW114" s="98"/>
      <c r="AX114" s="98"/>
      <c r="AY114" s="98"/>
      <c r="AZ114" s="98"/>
      <c r="BA114" s="98"/>
      <c r="BB114" s="98"/>
      <c r="BC114" s="98"/>
      <c r="BD114" s="98"/>
      <c r="BE114" s="98"/>
      <c r="BF114" s="98"/>
      <c r="BG114" s="98"/>
      <c r="BH114" s="98"/>
      <c r="BI114" s="98"/>
      <c r="BJ114" s="98"/>
      <c r="BK114" s="98"/>
      <c r="BL114" s="98"/>
      <c r="BM114" s="98"/>
      <c r="BN114" s="98"/>
      <c r="BO114" s="98"/>
      <c r="BP114" s="98"/>
      <c r="BQ114" s="98"/>
      <c r="BR114" s="98"/>
      <c r="BS114" s="98"/>
      <c r="BT114" s="98"/>
      <c r="BU114" s="98"/>
      <c r="BV114" s="98"/>
      <c r="BW114" s="98"/>
      <c r="BX114" s="98"/>
      <c r="BY114" s="98"/>
      <c r="BZ114" s="98"/>
      <c r="CA114" s="98"/>
      <c r="CB114" s="98"/>
      <c r="CC114" s="98"/>
      <c r="CD114" s="98"/>
      <c r="CE114" s="98"/>
      <c r="CF114" s="98"/>
      <c r="CG114" s="98"/>
      <c r="CH114" s="98"/>
      <c r="CI114" s="98"/>
      <c r="CJ114" s="98"/>
      <c r="CK114" s="98"/>
      <c r="CL114" s="98"/>
      <c r="CM114" s="98"/>
      <c r="CN114" s="98"/>
      <c r="CO114" s="98"/>
      <c r="CP114" s="98"/>
      <c r="CQ114" s="98"/>
      <c r="CR114" s="98"/>
      <c r="CS114" s="98"/>
      <c r="CT114" s="98"/>
      <c r="CU114" s="98"/>
      <c r="CV114" s="98"/>
      <c r="CW114" s="98"/>
      <c r="CX114" s="98"/>
      <c r="CY114" s="98"/>
      <c r="CZ114" s="98"/>
      <c r="DA114" s="98"/>
      <c r="DB114" s="98"/>
      <c r="DC114" s="98"/>
      <c r="DD114" s="98"/>
      <c r="DE114" s="98"/>
      <c r="DF114" s="98"/>
      <c r="DG114" s="98"/>
      <c r="DH114" s="98"/>
      <c r="DI114" s="98"/>
      <c r="DJ114" s="98"/>
      <c r="DK114" s="98"/>
      <c r="DL114" s="98"/>
      <c r="DM114" s="98"/>
      <c r="DN114" s="98"/>
      <c r="DO114" s="98"/>
      <c r="DP114" s="98"/>
      <c r="DQ114" s="98"/>
      <c r="DR114" s="98"/>
      <c r="DS114" s="98"/>
      <c r="DT114" s="98"/>
      <c r="DU114" s="98"/>
      <c r="DV114" s="98"/>
      <c r="DW114" s="98"/>
      <c r="DX114" s="98"/>
      <c r="DY114" s="98"/>
      <c r="DZ114" s="98"/>
      <c r="EA114" s="98"/>
      <c r="EB114" s="98"/>
      <c r="EC114" s="98"/>
      <c r="ED114" s="98"/>
      <c r="EE114" s="98"/>
      <c r="EF114" s="98"/>
      <c r="EG114" s="98"/>
      <c r="EH114" s="98"/>
      <c r="EI114" s="98"/>
      <c r="EJ114" s="98"/>
      <c r="EK114" s="98"/>
      <c r="EL114" s="98"/>
      <c r="EM114" s="98"/>
      <c r="EN114" s="98"/>
      <c r="EO114" s="98"/>
      <c r="EP114" s="98"/>
      <c r="EQ114" s="98"/>
      <c r="ER114" s="98"/>
      <c r="ES114" s="98"/>
      <c r="ET114" s="98"/>
      <c r="EU114" s="98"/>
      <c r="EV114" s="98"/>
      <c r="EW114" s="98"/>
      <c r="EX114" s="98"/>
      <c r="EY114" s="98"/>
      <c r="EZ114" s="98"/>
      <c r="FA114" s="98"/>
      <c r="FB114" s="98"/>
      <c r="FC114" s="98"/>
      <c r="FD114" s="98"/>
      <c r="FE114" s="98"/>
      <c r="FF114" s="98"/>
      <c r="FG114" s="98"/>
      <c r="FH114" s="98"/>
      <c r="FI114" s="98"/>
      <c r="FJ114" s="98"/>
      <c r="FK114" s="98"/>
      <c r="FL114" s="98"/>
      <c r="FM114" s="98"/>
      <c r="FN114" s="98"/>
      <c r="FO114" s="98"/>
      <c r="FP114" s="98"/>
      <c r="FQ114" s="98"/>
      <c r="FR114" s="98"/>
      <c r="FS114" s="98"/>
      <c r="FT114" s="98"/>
      <c r="FU114" s="98"/>
      <c r="FV114" s="98"/>
      <c r="FW114" s="98"/>
      <c r="FX114" s="98"/>
      <c r="FY114" s="98"/>
      <c r="FZ114" s="98"/>
      <c r="GA114" s="98"/>
      <c r="GB114" s="98"/>
      <c r="GC114" s="98"/>
      <c r="GD114" s="98"/>
      <c r="GE114" s="98"/>
      <c r="GF114" s="98"/>
      <c r="GG114" s="98"/>
      <c r="GH114" s="98"/>
      <c r="GI114" s="98"/>
      <c r="GJ114" s="98"/>
      <c r="GK114" s="98"/>
      <c r="GL114" s="98"/>
      <c r="GM114" s="98"/>
      <c r="GN114" s="98"/>
      <c r="GO114" s="98"/>
      <c r="GP114" s="98"/>
      <c r="GQ114" s="98"/>
      <c r="GR114" s="98"/>
      <c r="GS114" s="98"/>
      <c r="GT114" s="98"/>
      <c r="GU114" s="98"/>
      <c r="GV114" s="98"/>
      <c r="GW114" s="98"/>
      <c r="GX114" s="98"/>
      <c r="GY114" s="98"/>
      <c r="GZ114" s="98"/>
      <c r="HA114" s="98"/>
      <c r="HB114" s="98"/>
      <c r="HC114" s="98"/>
      <c r="HD114" s="98"/>
      <c r="HE114" s="98"/>
      <c r="HF114" s="98"/>
      <c r="HG114" s="98"/>
      <c r="HH114" s="98"/>
      <c r="HI114" s="98"/>
      <c r="HJ114" s="98"/>
      <c r="HK114" s="98"/>
      <c r="HL114" s="98"/>
      <c r="HM114" s="98"/>
      <c r="HN114" s="98"/>
      <c r="HO114" s="98"/>
      <c r="HP114" s="98"/>
      <c r="HQ114" s="98"/>
      <c r="HR114" s="53"/>
      <c r="HS114" s="53"/>
      <c r="HT114" s="53"/>
      <c r="HU114" s="53"/>
      <c r="HV114" s="53"/>
      <c r="HW114" s="53"/>
      <c r="HX114" s="53"/>
      <c r="HY114" s="53"/>
      <c r="HZ114" s="53"/>
      <c r="IA114" s="53"/>
      <c r="IB114" s="53"/>
      <c r="IC114" s="53"/>
      <c r="ID114" s="53"/>
    </row>
    <row r="115" spans="1:238" s="87" customFormat="1" ht="60" x14ac:dyDescent="0.25">
      <c r="A115" s="2"/>
      <c r="B115" s="105" t="s">
        <v>168</v>
      </c>
      <c r="C115" s="106" t="s">
        <v>27</v>
      </c>
      <c r="D115" s="106" t="s">
        <v>94</v>
      </c>
      <c r="E115" s="91" t="s">
        <v>169</v>
      </c>
      <c r="F115" s="106" t="s">
        <v>98</v>
      </c>
      <c r="G115" s="83">
        <f t="shared" si="48"/>
        <v>100</v>
      </c>
      <c r="H115" s="83">
        <v>100</v>
      </c>
      <c r="I115" s="84"/>
      <c r="J115" s="86"/>
      <c r="K115" s="83"/>
      <c r="L115" s="83"/>
      <c r="M115" s="83"/>
      <c r="N115" s="83">
        <v>0</v>
      </c>
      <c r="O115" s="62">
        <f t="shared" si="47"/>
        <v>0</v>
      </c>
      <c r="P115" s="83">
        <v>0</v>
      </c>
      <c r="Q115" s="71"/>
      <c r="R115" s="83">
        <v>250</v>
      </c>
      <c r="S115" s="83">
        <v>250</v>
      </c>
      <c r="T115" s="86"/>
      <c r="U115" s="15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  <c r="AU115" s="98"/>
      <c r="AV115" s="98"/>
      <c r="AW115" s="98"/>
      <c r="AX115" s="98"/>
      <c r="AY115" s="98"/>
      <c r="AZ115" s="98"/>
      <c r="BA115" s="98"/>
      <c r="BB115" s="98"/>
      <c r="BC115" s="98"/>
      <c r="BD115" s="98"/>
      <c r="BE115" s="98"/>
      <c r="BF115" s="98"/>
      <c r="BG115" s="98"/>
      <c r="BH115" s="98"/>
      <c r="BI115" s="98"/>
      <c r="BJ115" s="98"/>
      <c r="BK115" s="98"/>
      <c r="BL115" s="98"/>
      <c r="BM115" s="98"/>
      <c r="BN115" s="98"/>
      <c r="BO115" s="98"/>
      <c r="BP115" s="98"/>
      <c r="BQ115" s="98"/>
      <c r="BR115" s="98"/>
      <c r="BS115" s="98"/>
      <c r="BT115" s="98"/>
      <c r="BU115" s="98"/>
      <c r="BV115" s="98"/>
      <c r="BW115" s="98"/>
      <c r="BX115" s="98"/>
      <c r="BY115" s="98"/>
      <c r="BZ115" s="98"/>
      <c r="CA115" s="98"/>
      <c r="CB115" s="98"/>
      <c r="CC115" s="98"/>
      <c r="CD115" s="98"/>
      <c r="CE115" s="98"/>
      <c r="CF115" s="98"/>
      <c r="CG115" s="98"/>
      <c r="CH115" s="98"/>
      <c r="CI115" s="98"/>
      <c r="CJ115" s="98"/>
      <c r="CK115" s="98"/>
      <c r="CL115" s="98"/>
      <c r="CM115" s="98"/>
      <c r="CN115" s="98"/>
      <c r="CO115" s="98"/>
      <c r="CP115" s="98"/>
      <c r="CQ115" s="98"/>
      <c r="CR115" s="98"/>
      <c r="CS115" s="98"/>
      <c r="CT115" s="98"/>
      <c r="CU115" s="98"/>
      <c r="CV115" s="98"/>
      <c r="CW115" s="98"/>
      <c r="CX115" s="98"/>
      <c r="CY115" s="98"/>
      <c r="CZ115" s="98"/>
      <c r="DA115" s="98"/>
      <c r="DB115" s="98"/>
      <c r="DC115" s="98"/>
      <c r="DD115" s="98"/>
      <c r="DE115" s="98"/>
      <c r="DF115" s="98"/>
      <c r="DG115" s="98"/>
      <c r="DH115" s="98"/>
      <c r="DI115" s="98"/>
      <c r="DJ115" s="98"/>
      <c r="DK115" s="98"/>
      <c r="DL115" s="98"/>
      <c r="DM115" s="98"/>
      <c r="DN115" s="98"/>
      <c r="DO115" s="98"/>
      <c r="DP115" s="98"/>
      <c r="DQ115" s="98"/>
      <c r="DR115" s="98"/>
      <c r="DS115" s="98"/>
      <c r="DT115" s="98"/>
      <c r="DU115" s="98"/>
      <c r="DV115" s="98"/>
      <c r="DW115" s="98"/>
      <c r="DX115" s="98"/>
      <c r="DY115" s="98"/>
      <c r="DZ115" s="98"/>
      <c r="EA115" s="98"/>
      <c r="EB115" s="98"/>
      <c r="EC115" s="98"/>
      <c r="ED115" s="98"/>
      <c r="EE115" s="98"/>
      <c r="EF115" s="98"/>
      <c r="EG115" s="98"/>
      <c r="EH115" s="98"/>
      <c r="EI115" s="98"/>
      <c r="EJ115" s="98"/>
      <c r="EK115" s="98"/>
      <c r="EL115" s="98"/>
      <c r="EM115" s="98"/>
      <c r="EN115" s="98"/>
      <c r="EO115" s="98"/>
      <c r="EP115" s="98"/>
      <c r="EQ115" s="98"/>
      <c r="ER115" s="98"/>
      <c r="ES115" s="98"/>
      <c r="ET115" s="98"/>
      <c r="EU115" s="98"/>
      <c r="EV115" s="98"/>
      <c r="EW115" s="98"/>
      <c r="EX115" s="98"/>
      <c r="EY115" s="98"/>
      <c r="EZ115" s="98"/>
      <c r="FA115" s="98"/>
      <c r="FB115" s="98"/>
      <c r="FC115" s="98"/>
      <c r="FD115" s="98"/>
      <c r="FE115" s="98"/>
      <c r="FF115" s="98"/>
      <c r="FG115" s="98"/>
      <c r="FH115" s="98"/>
      <c r="FI115" s="98"/>
      <c r="FJ115" s="98"/>
      <c r="FK115" s="98"/>
      <c r="FL115" s="98"/>
      <c r="FM115" s="98"/>
      <c r="FN115" s="98"/>
      <c r="FO115" s="98"/>
      <c r="FP115" s="98"/>
      <c r="FQ115" s="98"/>
      <c r="FR115" s="98"/>
      <c r="FS115" s="98"/>
      <c r="FT115" s="98"/>
      <c r="FU115" s="98"/>
      <c r="FV115" s="98"/>
      <c r="FW115" s="98"/>
      <c r="FX115" s="98"/>
      <c r="FY115" s="98"/>
      <c r="FZ115" s="98"/>
      <c r="GA115" s="98"/>
      <c r="GB115" s="98"/>
      <c r="GC115" s="98"/>
      <c r="GD115" s="98"/>
      <c r="GE115" s="98"/>
      <c r="GF115" s="98"/>
      <c r="GG115" s="98"/>
      <c r="GH115" s="98"/>
      <c r="GI115" s="98"/>
      <c r="GJ115" s="98"/>
      <c r="GK115" s="98"/>
      <c r="GL115" s="98"/>
      <c r="GM115" s="98"/>
      <c r="GN115" s="98"/>
      <c r="GO115" s="98"/>
      <c r="GP115" s="98"/>
      <c r="GQ115" s="98"/>
      <c r="GR115" s="98"/>
      <c r="GS115" s="98"/>
      <c r="GT115" s="98"/>
      <c r="GU115" s="98"/>
      <c r="GV115" s="98"/>
      <c r="GW115" s="98"/>
      <c r="GX115" s="98"/>
      <c r="GY115" s="98"/>
      <c r="GZ115" s="98"/>
      <c r="HA115" s="98"/>
      <c r="HB115" s="98"/>
      <c r="HC115" s="98"/>
      <c r="HD115" s="98"/>
      <c r="HE115" s="98"/>
      <c r="HF115" s="98"/>
      <c r="HG115" s="98"/>
      <c r="HH115" s="98"/>
      <c r="HI115" s="98"/>
      <c r="HJ115" s="98"/>
      <c r="HK115" s="98"/>
      <c r="HL115" s="98"/>
      <c r="HM115" s="98"/>
      <c r="HN115" s="98"/>
      <c r="HO115" s="98"/>
      <c r="HP115" s="98"/>
      <c r="HQ115" s="98"/>
      <c r="HR115" s="53"/>
      <c r="HS115" s="53"/>
      <c r="HT115" s="53"/>
      <c r="HU115" s="53"/>
      <c r="HV115" s="53"/>
      <c r="HW115" s="53"/>
      <c r="HX115" s="53"/>
      <c r="HY115" s="53"/>
      <c r="HZ115" s="53"/>
      <c r="IA115" s="53"/>
      <c r="IB115" s="53"/>
      <c r="IC115" s="53"/>
      <c r="ID115" s="53"/>
    </row>
    <row r="116" spans="1:238" s="117" customFormat="1" ht="30" x14ac:dyDescent="0.25">
      <c r="A116" s="2"/>
      <c r="B116" s="105" t="s">
        <v>170</v>
      </c>
      <c r="C116" s="106" t="s">
        <v>27</v>
      </c>
      <c r="D116" s="106" t="s">
        <v>94</v>
      </c>
      <c r="E116" s="91" t="s">
        <v>171</v>
      </c>
      <c r="F116" s="106"/>
      <c r="G116" s="83">
        <f t="shared" si="48"/>
        <v>2700</v>
      </c>
      <c r="H116" s="83">
        <f>H117</f>
        <v>500</v>
      </c>
      <c r="I116" s="84">
        <f>I117</f>
        <v>1200</v>
      </c>
      <c r="J116" s="86">
        <f>J117+J119</f>
        <v>1000</v>
      </c>
      <c r="K116" s="83">
        <f>K117</f>
        <v>0</v>
      </c>
      <c r="L116" s="83">
        <f>L117</f>
        <v>0</v>
      </c>
      <c r="M116" s="83">
        <f>M117</f>
        <v>0</v>
      </c>
      <c r="N116" s="83">
        <f>N117</f>
        <v>182.7</v>
      </c>
      <c r="O116" s="62">
        <f t="shared" si="47"/>
        <v>182.7</v>
      </c>
      <c r="P116" s="83">
        <f>P117</f>
        <v>182.7</v>
      </c>
      <c r="Q116" s="71"/>
      <c r="R116" s="83">
        <f>R117</f>
        <v>300</v>
      </c>
      <c r="S116" s="83">
        <f>S117</f>
        <v>300</v>
      </c>
      <c r="T116" s="86"/>
      <c r="U116" s="15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  <c r="AQ116" s="98"/>
      <c r="AR116" s="98"/>
      <c r="AS116" s="98"/>
      <c r="AT116" s="98"/>
      <c r="AU116" s="98"/>
      <c r="AV116" s="98"/>
      <c r="AW116" s="98"/>
      <c r="AX116" s="98"/>
      <c r="AY116" s="98"/>
      <c r="AZ116" s="98"/>
      <c r="BA116" s="98"/>
      <c r="BB116" s="98"/>
      <c r="BC116" s="98"/>
      <c r="BD116" s="98"/>
      <c r="BE116" s="98"/>
      <c r="BF116" s="98"/>
      <c r="BG116" s="98"/>
      <c r="BH116" s="98"/>
      <c r="BI116" s="98"/>
      <c r="BJ116" s="98"/>
      <c r="BK116" s="98"/>
      <c r="BL116" s="98"/>
      <c r="BM116" s="98"/>
      <c r="BN116" s="98"/>
      <c r="BO116" s="98"/>
      <c r="BP116" s="98"/>
      <c r="BQ116" s="98"/>
      <c r="BR116" s="98"/>
      <c r="BS116" s="98"/>
      <c r="BT116" s="98"/>
      <c r="BU116" s="98"/>
      <c r="BV116" s="98"/>
      <c r="BW116" s="98"/>
      <c r="BX116" s="98"/>
      <c r="BY116" s="98"/>
      <c r="BZ116" s="98"/>
      <c r="CA116" s="98"/>
      <c r="CB116" s="98"/>
      <c r="CC116" s="98"/>
      <c r="CD116" s="98"/>
      <c r="CE116" s="98"/>
      <c r="CF116" s="98"/>
      <c r="CG116" s="98"/>
      <c r="CH116" s="98"/>
      <c r="CI116" s="98"/>
      <c r="CJ116" s="98"/>
      <c r="CK116" s="98"/>
      <c r="CL116" s="98"/>
      <c r="CM116" s="98"/>
      <c r="CN116" s="98"/>
      <c r="CO116" s="98"/>
      <c r="CP116" s="98"/>
      <c r="CQ116" s="98"/>
      <c r="CR116" s="98"/>
      <c r="CS116" s="98"/>
      <c r="CT116" s="98"/>
      <c r="CU116" s="98"/>
      <c r="CV116" s="98"/>
      <c r="CW116" s="98"/>
      <c r="CX116" s="98"/>
      <c r="CY116" s="98"/>
      <c r="CZ116" s="98"/>
      <c r="DA116" s="98"/>
      <c r="DB116" s="98"/>
      <c r="DC116" s="98"/>
      <c r="DD116" s="98"/>
      <c r="DE116" s="98"/>
      <c r="DF116" s="98"/>
      <c r="DG116" s="98"/>
      <c r="DH116" s="98"/>
      <c r="DI116" s="98"/>
      <c r="DJ116" s="98"/>
      <c r="DK116" s="98"/>
      <c r="DL116" s="98"/>
      <c r="DM116" s="98"/>
      <c r="DN116" s="98"/>
      <c r="DO116" s="98"/>
      <c r="DP116" s="98"/>
      <c r="DQ116" s="98"/>
      <c r="DR116" s="98"/>
      <c r="DS116" s="98"/>
      <c r="DT116" s="98"/>
      <c r="DU116" s="98"/>
      <c r="DV116" s="98"/>
      <c r="DW116" s="98"/>
      <c r="DX116" s="98"/>
      <c r="DY116" s="98"/>
      <c r="DZ116" s="98"/>
      <c r="EA116" s="98"/>
      <c r="EB116" s="98"/>
      <c r="EC116" s="98"/>
      <c r="ED116" s="98"/>
      <c r="EE116" s="98"/>
      <c r="EF116" s="98"/>
      <c r="EG116" s="98"/>
      <c r="EH116" s="98"/>
      <c r="EI116" s="98"/>
      <c r="EJ116" s="98"/>
      <c r="EK116" s="98"/>
      <c r="EL116" s="98"/>
      <c r="EM116" s="98"/>
      <c r="EN116" s="98"/>
      <c r="EO116" s="98"/>
      <c r="EP116" s="98"/>
      <c r="EQ116" s="98"/>
      <c r="ER116" s="98"/>
      <c r="ES116" s="98"/>
      <c r="ET116" s="98"/>
      <c r="EU116" s="98"/>
      <c r="EV116" s="98"/>
      <c r="EW116" s="98"/>
      <c r="EX116" s="98"/>
      <c r="EY116" s="98"/>
      <c r="EZ116" s="98"/>
      <c r="FA116" s="98"/>
      <c r="FB116" s="98"/>
      <c r="FC116" s="98"/>
      <c r="FD116" s="98"/>
      <c r="FE116" s="98"/>
      <c r="FF116" s="98"/>
      <c r="FG116" s="98"/>
      <c r="FH116" s="98"/>
      <c r="FI116" s="98"/>
      <c r="FJ116" s="98"/>
      <c r="FK116" s="98"/>
      <c r="FL116" s="98"/>
      <c r="FM116" s="98"/>
      <c r="FN116" s="98"/>
      <c r="FO116" s="98"/>
      <c r="FP116" s="98"/>
      <c r="FQ116" s="98"/>
      <c r="FR116" s="98"/>
      <c r="FS116" s="98"/>
      <c r="FT116" s="98"/>
      <c r="FU116" s="98"/>
      <c r="FV116" s="98"/>
      <c r="FW116" s="98"/>
      <c r="FX116" s="98"/>
      <c r="FY116" s="98"/>
      <c r="FZ116" s="98"/>
      <c r="GA116" s="98"/>
      <c r="GB116" s="98"/>
      <c r="GC116" s="98"/>
      <c r="GD116" s="98"/>
      <c r="GE116" s="98"/>
      <c r="GF116" s="98"/>
      <c r="GG116" s="98"/>
      <c r="GH116" s="98"/>
      <c r="GI116" s="98"/>
      <c r="GJ116" s="98"/>
      <c r="GK116" s="98"/>
      <c r="GL116" s="98"/>
      <c r="GM116" s="98"/>
      <c r="GN116" s="98"/>
      <c r="GO116" s="98"/>
      <c r="GP116" s="98"/>
      <c r="GQ116" s="98"/>
      <c r="GR116" s="98"/>
      <c r="GS116" s="98"/>
      <c r="GT116" s="98"/>
      <c r="GU116" s="98"/>
      <c r="GV116" s="98"/>
      <c r="GW116" s="98"/>
      <c r="GX116" s="98"/>
      <c r="GY116" s="98"/>
      <c r="GZ116" s="98"/>
      <c r="HA116" s="98"/>
      <c r="HB116" s="98"/>
      <c r="HC116" s="98"/>
      <c r="HD116" s="98"/>
      <c r="HE116" s="98"/>
      <c r="HF116" s="98"/>
      <c r="HG116" s="98"/>
      <c r="HH116" s="98"/>
      <c r="HI116" s="98"/>
      <c r="HJ116" s="98"/>
      <c r="HK116" s="98"/>
      <c r="HL116" s="98"/>
      <c r="HM116" s="98"/>
      <c r="HN116" s="98"/>
      <c r="HO116" s="98"/>
      <c r="HP116" s="98"/>
      <c r="HQ116" s="98"/>
      <c r="HR116" s="53"/>
      <c r="HS116" s="53"/>
      <c r="HT116" s="53"/>
      <c r="HU116" s="53"/>
      <c r="HV116" s="53"/>
      <c r="HW116" s="53"/>
      <c r="HX116" s="53"/>
      <c r="HY116" s="53"/>
      <c r="HZ116" s="53"/>
      <c r="IA116" s="53"/>
      <c r="IB116" s="53"/>
      <c r="IC116" s="53"/>
      <c r="ID116" s="53"/>
    </row>
    <row r="117" spans="1:238" s="117" customFormat="1" ht="60" x14ac:dyDescent="0.25">
      <c r="A117" s="2"/>
      <c r="B117" s="105" t="s">
        <v>172</v>
      </c>
      <c r="C117" s="106" t="s">
        <v>27</v>
      </c>
      <c r="D117" s="106" t="s">
        <v>94</v>
      </c>
      <c r="E117" s="91" t="s">
        <v>173</v>
      </c>
      <c r="F117" s="106" t="s">
        <v>98</v>
      </c>
      <c r="G117" s="83">
        <f t="shared" si="48"/>
        <v>2700</v>
      </c>
      <c r="H117" s="83">
        <v>500</v>
      </c>
      <c r="I117" s="84">
        <v>1200</v>
      </c>
      <c r="J117" s="86">
        <v>1000</v>
      </c>
      <c r="K117" s="83"/>
      <c r="L117" s="83"/>
      <c r="M117" s="83"/>
      <c r="N117" s="83">
        <v>182.7</v>
      </c>
      <c r="O117" s="62">
        <f t="shared" si="47"/>
        <v>182.7</v>
      </c>
      <c r="P117" s="83">
        <v>182.7</v>
      </c>
      <c r="Q117" s="71"/>
      <c r="R117" s="83">
        <v>300</v>
      </c>
      <c r="S117" s="83">
        <v>300</v>
      </c>
      <c r="T117" s="86"/>
      <c r="U117" s="15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  <c r="AR117" s="98"/>
      <c r="AS117" s="98"/>
      <c r="AT117" s="98"/>
      <c r="AU117" s="98"/>
      <c r="AV117" s="98"/>
      <c r="AW117" s="98"/>
      <c r="AX117" s="98"/>
      <c r="AY117" s="98"/>
      <c r="AZ117" s="98"/>
      <c r="BA117" s="98"/>
      <c r="BB117" s="98"/>
      <c r="BC117" s="98"/>
      <c r="BD117" s="98"/>
      <c r="BE117" s="98"/>
      <c r="BF117" s="98"/>
      <c r="BG117" s="98"/>
      <c r="BH117" s="98"/>
      <c r="BI117" s="98"/>
      <c r="BJ117" s="98"/>
      <c r="BK117" s="98"/>
      <c r="BL117" s="98"/>
      <c r="BM117" s="98"/>
      <c r="BN117" s="98"/>
      <c r="BO117" s="98"/>
      <c r="BP117" s="98"/>
      <c r="BQ117" s="98"/>
      <c r="BR117" s="98"/>
      <c r="BS117" s="98"/>
      <c r="BT117" s="98"/>
      <c r="BU117" s="98"/>
      <c r="BV117" s="98"/>
      <c r="BW117" s="98"/>
      <c r="BX117" s="98"/>
      <c r="BY117" s="98"/>
      <c r="BZ117" s="98"/>
      <c r="CA117" s="98"/>
      <c r="CB117" s="98"/>
      <c r="CC117" s="98"/>
      <c r="CD117" s="98"/>
      <c r="CE117" s="98"/>
      <c r="CF117" s="98"/>
      <c r="CG117" s="98"/>
      <c r="CH117" s="98"/>
      <c r="CI117" s="98"/>
      <c r="CJ117" s="98"/>
      <c r="CK117" s="98"/>
      <c r="CL117" s="98"/>
      <c r="CM117" s="98"/>
      <c r="CN117" s="98"/>
      <c r="CO117" s="98"/>
      <c r="CP117" s="98"/>
      <c r="CQ117" s="98"/>
      <c r="CR117" s="98"/>
      <c r="CS117" s="98"/>
      <c r="CT117" s="98"/>
      <c r="CU117" s="98"/>
      <c r="CV117" s="98"/>
      <c r="CW117" s="98"/>
      <c r="CX117" s="98"/>
      <c r="CY117" s="98"/>
      <c r="CZ117" s="98"/>
      <c r="DA117" s="98"/>
      <c r="DB117" s="98"/>
      <c r="DC117" s="98"/>
      <c r="DD117" s="98"/>
      <c r="DE117" s="98"/>
      <c r="DF117" s="98"/>
      <c r="DG117" s="98"/>
      <c r="DH117" s="98"/>
      <c r="DI117" s="98"/>
      <c r="DJ117" s="98"/>
      <c r="DK117" s="98"/>
      <c r="DL117" s="98"/>
      <c r="DM117" s="98"/>
      <c r="DN117" s="98"/>
      <c r="DO117" s="98"/>
      <c r="DP117" s="98"/>
      <c r="DQ117" s="98"/>
      <c r="DR117" s="98"/>
      <c r="DS117" s="98"/>
      <c r="DT117" s="98"/>
      <c r="DU117" s="98"/>
      <c r="DV117" s="98"/>
      <c r="DW117" s="98"/>
      <c r="DX117" s="98"/>
      <c r="DY117" s="98"/>
      <c r="DZ117" s="98"/>
      <c r="EA117" s="98"/>
      <c r="EB117" s="98"/>
      <c r="EC117" s="98"/>
      <c r="ED117" s="98"/>
      <c r="EE117" s="98"/>
      <c r="EF117" s="98"/>
      <c r="EG117" s="98"/>
      <c r="EH117" s="98"/>
      <c r="EI117" s="98"/>
      <c r="EJ117" s="98"/>
      <c r="EK117" s="98"/>
      <c r="EL117" s="98"/>
      <c r="EM117" s="98"/>
      <c r="EN117" s="98"/>
      <c r="EO117" s="98"/>
      <c r="EP117" s="98"/>
      <c r="EQ117" s="98"/>
      <c r="ER117" s="98"/>
      <c r="ES117" s="98"/>
      <c r="ET117" s="98"/>
      <c r="EU117" s="98"/>
      <c r="EV117" s="98"/>
      <c r="EW117" s="98"/>
      <c r="EX117" s="98"/>
      <c r="EY117" s="98"/>
      <c r="EZ117" s="98"/>
      <c r="FA117" s="98"/>
      <c r="FB117" s="98"/>
      <c r="FC117" s="98"/>
      <c r="FD117" s="98"/>
      <c r="FE117" s="98"/>
      <c r="FF117" s="98"/>
      <c r="FG117" s="98"/>
      <c r="FH117" s="98"/>
      <c r="FI117" s="98"/>
      <c r="FJ117" s="98"/>
      <c r="FK117" s="98"/>
      <c r="FL117" s="98"/>
      <c r="FM117" s="98"/>
      <c r="FN117" s="98"/>
      <c r="FO117" s="98"/>
      <c r="FP117" s="98"/>
      <c r="FQ117" s="98"/>
      <c r="FR117" s="98"/>
      <c r="FS117" s="98"/>
      <c r="FT117" s="98"/>
      <c r="FU117" s="98"/>
      <c r="FV117" s="98"/>
      <c r="FW117" s="98"/>
      <c r="FX117" s="98"/>
      <c r="FY117" s="98"/>
      <c r="FZ117" s="98"/>
      <c r="GA117" s="98"/>
      <c r="GB117" s="98"/>
      <c r="GC117" s="98"/>
      <c r="GD117" s="98"/>
      <c r="GE117" s="98"/>
      <c r="GF117" s="98"/>
      <c r="GG117" s="98"/>
      <c r="GH117" s="98"/>
      <c r="GI117" s="98"/>
      <c r="GJ117" s="98"/>
      <c r="GK117" s="98"/>
      <c r="GL117" s="98"/>
      <c r="GM117" s="98"/>
      <c r="GN117" s="98"/>
      <c r="GO117" s="98"/>
      <c r="GP117" s="98"/>
      <c r="GQ117" s="98"/>
      <c r="GR117" s="98"/>
      <c r="GS117" s="98"/>
      <c r="GT117" s="98"/>
      <c r="GU117" s="98"/>
      <c r="GV117" s="98"/>
      <c r="GW117" s="98"/>
      <c r="GX117" s="98"/>
      <c r="GY117" s="98"/>
      <c r="GZ117" s="98"/>
      <c r="HA117" s="98"/>
      <c r="HB117" s="98"/>
      <c r="HC117" s="98"/>
      <c r="HD117" s="98"/>
      <c r="HE117" s="98"/>
      <c r="HF117" s="98"/>
      <c r="HG117" s="98"/>
      <c r="HH117" s="98"/>
      <c r="HI117" s="98"/>
      <c r="HJ117" s="98"/>
      <c r="HK117" s="98"/>
      <c r="HL117" s="98"/>
      <c r="HM117" s="98"/>
      <c r="HN117" s="98"/>
      <c r="HO117" s="98"/>
      <c r="HP117" s="98"/>
      <c r="HQ117" s="98"/>
      <c r="HR117" s="53"/>
      <c r="HS117" s="53"/>
      <c r="HT117" s="53"/>
      <c r="HU117" s="53"/>
      <c r="HV117" s="53"/>
      <c r="HW117" s="53"/>
      <c r="HX117" s="53"/>
      <c r="HY117" s="53"/>
      <c r="HZ117" s="53"/>
      <c r="IA117" s="53"/>
      <c r="IB117" s="53"/>
      <c r="IC117" s="53"/>
      <c r="ID117" s="53"/>
    </row>
    <row r="118" spans="1:238" s="117" customFormat="1" ht="45" hidden="1" x14ac:dyDescent="0.25">
      <c r="A118" s="2"/>
      <c r="B118" s="78" t="s">
        <v>174</v>
      </c>
      <c r="C118" s="79" t="s">
        <v>27</v>
      </c>
      <c r="D118" s="79" t="s">
        <v>94</v>
      </c>
      <c r="E118" s="80" t="s">
        <v>175</v>
      </c>
      <c r="F118" s="79" t="s">
        <v>98</v>
      </c>
      <c r="G118" s="83">
        <f t="shared" si="48"/>
        <v>0</v>
      </c>
      <c r="H118" s="83">
        <v>0</v>
      </c>
      <c r="I118" s="84"/>
      <c r="J118" s="86"/>
      <c r="K118" s="83"/>
      <c r="L118" s="83"/>
      <c r="M118" s="83"/>
      <c r="N118" s="83"/>
      <c r="O118" s="62"/>
      <c r="P118" s="83"/>
      <c r="Q118" s="71"/>
      <c r="R118" s="128"/>
      <c r="S118" s="128"/>
      <c r="T118" s="131"/>
      <c r="U118" s="15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8"/>
      <c r="BC118" s="98"/>
      <c r="BD118" s="98"/>
      <c r="BE118" s="98"/>
      <c r="BF118" s="98"/>
      <c r="BG118" s="98"/>
      <c r="BH118" s="98"/>
      <c r="BI118" s="98"/>
      <c r="BJ118" s="98"/>
      <c r="BK118" s="98"/>
      <c r="BL118" s="98"/>
      <c r="BM118" s="98"/>
      <c r="BN118" s="98"/>
      <c r="BO118" s="98"/>
      <c r="BP118" s="98"/>
      <c r="BQ118" s="98"/>
      <c r="BR118" s="98"/>
      <c r="BS118" s="98"/>
      <c r="BT118" s="98"/>
      <c r="BU118" s="98"/>
      <c r="BV118" s="98"/>
      <c r="BW118" s="98"/>
      <c r="BX118" s="98"/>
      <c r="BY118" s="98"/>
      <c r="BZ118" s="98"/>
      <c r="CA118" s="98"/>
      <c r="CB118" s="98"/>
      <c r="CC118" s="98"/>
      <c r="CD118" s="98"/>
      <c r="CE118" s="98"/>
      <c r="CF118" s="98"/>
      <c r="CG118" s="98"/>
      <c r="CH118" s="98"/>
      <c r="CI118" s="98"/>
      <c r="CJ118" s="98"/>
      <c r="CK118" s="98"/>
      <c r="CL118" s="98"/>
      <c r="CM118" s="98"/>
      <c r="CN118" s="98"/>
      <c r="CO118" s="98"/>
      <c r="CP118" s="98"/>
      <c r="CQ118" s="98"/>
      <c r="CR118" s="98"/>
      <c r="CS118" s="98"/>
      <c r="CT118" s="98"/>
      <c r="CU118" s="98"/>
      <c r="CV118" s="98"/>
      <c r="CW118" s="98"/>
      <c r="CX118" s="98"/>
      <c r="CY118" s="98"/>
      <c r="CZ118" s="98"/>
      <c r="DA118" s="98"/>
      <c r="DB118" s="98"/>
      <c r="DC118" s="98"/>
      <c r="DD118" s="98"/>
      <c r="DE118" s="98"/>
      <c r="DF118" s="98"/>
      <c r="DG118" s="98"/>
      <c r="DH118" s="98"/>
      <c r="DI118" s="98"/>
      <c r="DJ118" s="98"/>
      <c r="DK118" s="98"/>
      <c r="DL118" s="98"/>
      <c r="DM118" s="98"/>
      <c r="DN118" s="98"/>
      <c r="DO118" s="98"/>
      <c r="DP118" s="98"/>
      <c r="DQ118" s="98"/>
      <c r="DR118" s="98"/>
      <c r="DS118" s="98"/>
      <c r="DT118" s="98"/>
      <c r="DU118" s="98"/>
      <c r="DV118" s="98"/>
      <c r="DW118" s="98"/>
      <c r="DX118" s="98"/>
      <c r="DY118" s="98"/>
      <c r="DZ118" s="98"/>
      <c r="EA118" s="98"/>
      <c r="EB118" s="98"/>
      <c r="EC118" s="98"/>
      <c r="ED118" s="98"/>
      <c r="EE118" s="98"/>
      <c r="EF118" s="98"/>
      <c r="EG118" s="98"/>
      <c r="EH118" s="98"/>
      <c r="EI118" s="98"/>
      <c r="EJ118" s="98"/>
      <c r="EK118" s="98"/>
      <c r="EL118" s="98"/>
      <c r="EM118" s="98"/>
      <c r="EN118" s="98"/>
      <c r="EO118" s="98"/>
      <c r="EP118" s="98"/>
      <c r="EQ118" s="98"/>
      <c r="ER118" s="98"/>
      <c r="ES118" s="98"/>
      <c r="ET118" s="98"/>
      <c r="EU118" s="98"/>
      <c r="EV118" s="98"/>
      <c r="EW118" s="98"/>
      <c r="EX118" s="98"/>
      <c r="EY118" s="98"/>
      <c r="EZ118" s="98"/>
      <c r="FA118" s="98"/>
      <c r="FB118" s="98"/>
      <c r="FC118" s="98"/>
      <c r="FD118" s="98"/>
      <c r="FE118" s="98"/>
      <c r="FF118" s="98"/>
      <c r="FG118" s="98"/>
      <c r="FH118" s="98"/>
      <c r="FI118" s="98"/>
      <c r="FJ118" s="98"/>
      <c r="FK118" s="98"/>
      <c r="FL118" s="98"/>
      <c r="FM118" s="98"/>
      <c r="FN118" s="98"/>
      <c r="FO118" s="98"/>
      <c r="FP118" s="98"/>
      <c r="FQ118" s="98"/>
      <c r="FR118" s="98"/>
      <c r="FS118" s="98"/>
      <c r="FT118" s="98"/>
      <c r="FU118" s="98"/>
      <c r="FV118" s="98"/>
      <c r="FW118" s="98"/>
      <c r="FX118" s="98"/>
      <c r="FY118" s="98"/>
      <c r="FZ118" s="98"/>
      <c r="GA118" s="98"/>
      <c r="GB118" s="98"/>
      <c r="GC118" s="98"/>
      <c r="GD118" s="98"/>
      <c r="GE118" s="98"/>
      <c r="GF118" s="98"/>
      <c r="GG118" s="98"/>
      <c r="GH118" s="98"/>
      <c r="GI118" s="98"/>
      <c r="GJ118" s="98"/>
      <c r="GK118" s="98"/>
      <c r="GL118" s="98"/>
      <c r="GM118" s="98"/>
      <c r="GN118" s="98"/>
      <c r="GO118" s="98"/>
      <c r="GP118" s="98"/>
      <c r="GQ118" s="98"/>
      <c r="GR118" s="98"/>
      <c r="GS118" s="98"/>
      <c r="GT118" s="98"/>
      <c r="GU118" s="98"/>
      <c r="GV118" s="98"/>
      <c r="GW118" s="98"/>
      <c r="GX118" s="98"/>
      <c r="GY118" s="98"/>
      <c r="GZ118" s="98"/>
      <c r="HA118" s="98"/>
      <c r="HB118" s="98"/>
      <c r="HC118" s="98"/>
      <c r="HD118" s="98"/>
      <c r="HE118" s="98"/>
      <c r="HF118" s="98"/>
      <c r="HG118" s="98"/>
      <c r="HH118" s="98"/>
      <c r="HI118" s="98"/>
      <c r="HJ118" s="98"/>
      <c r="HK118" s="98"/>
      <c r="HL118" s="98"/>
      <c r="HM118" s="98"/>
      <c r="HN118" s="98"/>
      <c r="HO118" s="98"/>
      <c r="HP118" s="98"/>
      <c r="HQ118" s="98"/>
      <c r="HR118" s="53"/>
      <c r="HS118" s="53"/>
      <c r="HT118" s="53"/>
      <c r="HU118" s="53"/>
      <c r="HV118" s="53"/>
      <c r="HW118" s="53"/>
      <c r="HX118" s="53"/>
      <c r="HY118" s="53"/>
      <c r="HZ118" s="53"/>
      <c r="IA118" s="53"/>
      <c r="IB118" s="53"/>
      <c r="IC118" s="53"/>
      <c r="ID118" s="53"/>
    </row>
    <row r="119" spans="1:238" s="117" customFormat="1" ht="75" hidden="1" x14ac:dyDescent="0.25">
      <c r="A119" s="2"/>
      <c r="B119" s="78" t="s">
        <v>176</v>
      </c>
      <c r="C119" s="170" t="s">
        <v>27</v>
      </c>
      <c r="D119" s="170" t="s">
        <v>94</v>
      </c>
      <c r="E119" s="171" t="s">
        <v>177</v>
      </c>
      <c r="F119" s="170" t="s">
        <v>98</v>
      </c>
      <c r="G119" s="83">
        <f t="shared" si="48"/>
        <v>0</v>
      </c>
      <c r="H119" s="83">
        <v>0</v>
      </c>
      <c r="I119" s="84"/>
      <c r="J119" s="86"/>
      <c r="K119" s="83"/>
      <c r="L119" s="83"/>
      <c r="M119" s="83"/>
      <c r="N119" s="83">
        <v>0</v>
      </c>
      <c r="O119" s="62"/>
      <c r="P119" s="83">
        <v>0</v>
      </c>
      <c r="Q119" s="71"/>
      <c r="R119" s="128">
        <v>0</v>
      </c>
      <c r="S119" s="128"/>
      <c r="T119" s="131"/>
      <c r="U119" s="15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  <c r="AQ119" s="98"/>
      <c r="AR119" s="98"/>
      <c r="AS119" s="98"/>
      <c r="AT119" s="98"/>
      <c r="AU119" s="98"/>
      <c r="AV119" s="98"/>
      <c r="AW119" s="98"/>
      <c r="AX119" s="98"/>
      <c r="AY119" s="98"/>
      <c r="AZ119" s="98"/>
      <c r="BA119" s="98"/>
      <c r="BB119" s="98"/>
      <c r="BC119" s="98"/>
      <c r="BD119" s="98"/>
      <c r="BE119" s="98"/>
      <c r="BF119" s="98"/>
      <c r="BG119" s="98"/>
      <c r="BH119" s="98"/>
      <c r="BI119" s="98"/>
      <c r="BJ119" s="98"/>
      <c r="BK119" s="98"/>
      <c r="BL119" s="98"/>
      <c r="BM119" s="98"/>
      <c r="BN119" s="98"/>
      <c r="BO119" s="98"/>
      <c r="BP119" s="98"/>
      <c r="BQ119" s="98"/>
      <c r="BR119" s="98"/>
      <c r="BS119" s="98"/>
      <c r="BT119" s="98"/>
      <c r="BU119" s="98"/>
      <c r="BV119" s="98"/>
      <c r="BW119" s="98"/>
      <c r="BX119" s="98"/>
      <c r="BY119" s="98"/>
      <c r="BZ119" s="98"/>
      <c r="CA119" s="98"/>
      <c r="CB119" s="98"/>
      <c r="CC119" s="98"/>
      <c r="CD119" s="98"/>
      <c r="CE119" s="98"/>
      <c r="CF119" s="98"/>
      <c r="CG119" s="98"/>
      <c r="CH119" s="98"/>
      <c r="CI119" s="98"/>
      <c r="CJ119" s="98"/>
      <c r="CK119" s="98"/>
      <c r="CL119" s="98"/>
      <c r="CM119" s="98"/>
      <c r="CN119" s="98"/>
      <c r="CO119" s="98"/>
      <c r="CP119" s="98"/>
      <c r="CQ119" s="98"/>
      <c r="CR119" s="98"/>
      <c r="CS119" s="98"/>
      <c r="CT119" s="98"/>
      <c r="CU119" s="98"/>
      <c r="CV119" s="98"/>
      <c r="CW119" s="98"/>
      <c r="CX119" s="98"/>
      <c r="CY119" s="98"/>
      <c r="CZ119" s="98"/>
      <c r="DA119" s="98"/>
      <c r="DB119" s="98"/>
      <c r="DC119" s="98"/>
      <c r="DD119" s="98"/>
      <c r="DE119" s="98"/>
      <c r="DF119" s="98"/>
      <c r="DG119" s="98"/>
      <c r="DH119" s="98"/>
      <c r="DI119" s="98"/>
      <c r="DJ119" s="98"/>
      <c r="DK119" s="98"/>
      <c r="DL119" s="98"/>
      <c r="DM119" s="98"/>
      <c r="DN119" s="98"/>
      <c r="DO119" s="98"/>
      <c r="DP119" s="98"/>
      <c r="DQ119" s="98"/>
      <c r="DR119" s="98"/>
      <c r="DS119" s="98"/>
      <c r="DT119" s="98"/>
      <c r="DU119" s="98"/>
      <c r="DV119" s="98"/>
      <c r="DW119" s="98"/>
      <c r="DX119" s="98"/>
      <c r="DY119" s="98"/>
      <c r="DZ119" s="98"/>
      <c r="EA119" s="98"/>
      <c r="EB119" s="98"/>
      <c r="EC119" s="98"/>
      <c r="ED119" s="98"/>
      <c r="EE119" s="98"/>
      <c r="EF119" s="98"/>
      <c r="EG119" s="98"/>
      <c r="EH119" s="98"/>
      <c r="EI119" s="98"/>
      <c r="EJ119" s="98"/>
      <c r="EK119" s="98"/>
      <c r="EL119" s="98"/>
      <c r="EM119" s="98"/>
      <c r="EN119" s="98"/>
      <c r="EO119" s="98"/>
      <c r="EP119" s="98"/>
      <c r="EQ119" s="98"/>
      <c r="ER119" s="98"/>
      <c r="ES119" s="98"/>
      <c r="ET119" s="98"/>
      <c r="EU119" s="98"/>
      <c r="EV119" s="98"/>
      <c r="EW119" s="98"/>
      <c r="EX119" s="98"/>
      <c r="EY119" s="98"/>
      <c r="EZ119" s="98"/>
      <c r="FA119" s="98"/>
      <c r="FB119" s="98"/>
      <c r="FC119" s="98"/>
      <c r="FD119" s="98"/>
      <c r="FE119" s="98"/>
      <c r="FF119" s="98"/>
      <c r="FG119" s="98"/>
      <c r="FH119" s="98"/>
      <c r="FI119" s="98"/>
      <c r="FJ119" s="98"/>
      <c r="FK119" s="98"/>
      <c r="FL119" s="98"/>
      <c r="FM119" s="98"/>
      <c r="FN119" s="98"/>
      <c r="FO119" s="98"/>
      <c r="FP119" s="98"/>
      <c r="FQ119" s="98"/>
      <c r="FR119" s="98"/>
      <c r="FS119" s="98"/>
      <c r="FT119" s="98"/>
      <c r="FU119" s="98"/>
      <c r="FV119" s="98"/>
      <c r="FW119" s="98"/>
      <c r="FX119" s="98"/>
      <c r="FY119" s="98"/>
      <c r="FZ119" s="98"/>
      <c r="GA119" s="98"/>
      <c r="GB119" s="98"/>
      <c r="GC119" s="98"/>
      <c r="GD119" s="98"/>
      <c r="GE119" s="98"/>
      <c r="GF119" s="98"/>
      <c r="GG119" s="98"/>
      <c r="GH119" s="98"/>
      <c r="GI119" s="98"/>
      <c r="GJ119" s="98"/>
      <c r="GK119" s="98"/>
      <c r="GL119" s="98"/>
      <c r="GM119" s="98"/>
      <c r="GN119" s="98"/>
      <c r="GO119" s="98"/>
      <c r="GP119" s="98"/>
      <c r="GQ119" s="98"/>
      <c r="GR119" s="98"/>
      <c r="GS119" s="98"/>
      <c r="GT119" s="98"/>
      <c r="GU119" s="98"/>
      <c r="GV119" s="98"/>
      <c r="GW119" s="98"/>
      <c r="GX119" s="98"/>
      <c r="GY119" s="98"/>
      <c r="GZ119" s="98"/>
      <c r="HA119" s="98"/>
      <c r="HB119" s="98"/>
      <c r="HC119" s="98"/>
      <c r="HD119" s="98"/>
      <c r="HE119" s="98"/>
      <c r="HF119" s="98"/>
      <c r="HG119" s="98"/>
      <c r="HH119" s="98"/>
      <c r="HI119" s="98"/>
      <c r="HJ119" s="98"/>
      <c r="HK119" s="98"/>
      <c r="HL119" s="98"/>
      <c r="HM119" s="98"/>
      <c r="HN119" s="98"/>
      <c r="HO119" s="98"/>
      <c r="HP119" s="98"/>
      <c r="HQ119" s="98"/>
      <c r="HR119" s="53"/>
      <c r="HS119" s="53"/>
      <c r="HT119" s="53"/>
      <c r="HU119" s="53"/>
      <c r="HV119" s="53"/>
      <c r="HW119" s="53"/>
      <c r="HX119" s="53"/>
      <c r="HY119" s="53"/>
      <c r="HZ119" s="53"/>
      <c r="IA119" s="53"/>
      <c r="IB119" s="53"/>
      <c r="IC119" s="53"/>
      <c r="ID119" s="53"/>
    </row>
    <row r="120" spans="1:238" s="117" customFormat="1" ht="30" hidden="1" x14ac:dyDescent="0.25">
      <c r="A120" s="2"/>
      <c r="B120" s="78" t="s">
        <v>178</v>
      </c>
      <c r="C120" s="170" t="s">
        <v>27</v>
      </c>
      <c r="D120" s="170" t="s">
        <v>94</v>
      </c>
      <c r="E120" s="172" t="s">
        <v>179</v>
      </c>
      <c r="F120" s="170"/>
      <c r="G120" s="83">
        <f t="shared" si="48"/>
        <v>0</v>
      </c>
      <c r="H120" s="83"/>
      <c r="I120" s="84"/>
      <c r="J120" s="86"/>
      <c r="K120" s="83"/>
      <c r="L120" s="83"/>
      <c r="M120" s="83"/>
      <c r="N120" s="152">
        <v>0</v>
      </c>
      <c r="O120" s="156"/>
      <c r="P120" s="152">
        <v>0</v>
      </c>
      <c r="Q120" s="157"/>
      <c r="R120" s="153">
        <v>0</v>
      </c>
      <c r="S120" s="128"/>
      <c r="T120" s="131"/>
      <c r="U120" s="15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  <c r="AU120" s="98"/>
      <c r="AV120" s="98"/>
      <c r="AW120" s="98"/>
      <c r="AX120" s="98"/>
      <c r="AY120" s="98"/>
      <c r="AZ120" s="98"/>
      <c r="BA120" s="98"/>
      <c r="BB120" s="98"/>
      <c r="BC120" s="98"/>
      <c r="BD120" s="98"/>
      <c r="BE120" s="98"/>
      <c r="BF120" s="98"/>
      <c r="BG120" s="98"/>
      <c r="BH120" s="98"/>
      <c r="BI120" s="98"/>
      <c r="BJ120" s="98"/>
      <c r="BK120" s="98"/>
      <c r="BL120" s="98"/>
      <c r="BM120" s="98"/>
      <c r="BN120" s="98"/>
      <c r="BO120" s="98"/>
      <c r="BP120" s="98"/>
      <c r="BQ120" s="98"/>
      <c r="BR120" s="98"/>
      <c r="BS120" s="98"/>
      <c r="BT120" s="98"/>
      <c r="BU120" s="98"/>
      <c r="BV120" s="98"/>
      <c r="BW120" s="98"/>
      <c r="BX120" s="98"/>
      <c r="BY120" s="98"/>
      <c r="BZ120" s="98"/>
      <c r="CA120" s="98"/>
      <c r="CB120" s="98"/>
      <c r="CC120" s="98"/>
      <c r="CD120" s="98"/>
      <c r="CE120" s="98"/>
      <c r="CF120" s="98"/>
      <c r="CG120" s="98"/>
      <c r="CH120" s="98"/>
      <c r="CI120" s="98"/>
      <c r="CJ120" s="98"/>
      <c r="CK120" s="98"/>
      <c r="CL120" s="98"/>
      <c r="CM120" s="98"/>
      <c r="CN120" s="98"/>
      <c r="CO120" s="98"/>
      <c r="CP120" s="98"/>
      <c r="CQ120" s="98"/>
      <c r="CR120" s="98"/>
      <c r="CS120" s="98"/>
      <c r="CT120" s="98"/>
      <c r="CU120" s="98"/>
      <c r="CV120" s="98"/>
      <c r="CW120" s="98"/>
      <c r="CX120" s="98"/>
      <c r="CY120" s="98"/>
      <c r="CZ120" s="98"/>
      <c r="DA120" s="98"/>
      <c r="DB120" s="98"/>
      <c r="DC120" s="98"/>
      <c r="DD120" s="98"/>
      <c r="DE120" s="98"/>
      <c r="DF120" s="98"/>
      <c r="DG120" s="98"/>
      <c r="DH120" s="98"/>
      <c r="DI120" s="98"/>
      <c r="DJ120" s="98"/>
      <c r="DK120" s="98"/>
      <c r="DL120" s="98"/>
      <c r="DM120" s="98"/>
      <c r="DN120" s="98"/>
      <c r="DO120" s="98"/>
      <c r="DP120" s="98"/>
      <c r="DQ120" s="98"/>
      <c r="DR120" s="98"/>
      <c r="DS120" s="98"/>
      <c r="DT120" s="98"/>
      <c r="DU120" s="98"/>
      <c r="DV120" s="98"/>
      <c r="DW120" s="98"/>
      <c r="DX120" s="98"/>
      <c r="DY120" s="98"/>
      <c r="DZ120" s="98"/>
      <c r="EA120" s="98"/>
      <c r="EB120" s="98"/>
      <c r="EC120" s="98"/>
      <c r="ED120" s="98"/>
      <c r="EE120" s="98"/>
      <c r="EF120" s="98"/>
      <c r="EG120" s="98"/>
      <c r="EH120" s="98"/>
      <c r="EI120" s="98"/>
      <c r="EJ120" s="98"/>
      <c r="EK120" s="98"/>
      <c r="EL120" s="98"/>
      <c r="EM120" s="98"/>
      <c r="EN120" s="98"/>
      <c r="EO120" s="98"/>
      <c r="EP120" s="98"/>
      <c r="EQ120" s="98"/>
      <c r="ER120" s="98"/>
      <c r="ES120" s="98"/>
      <c r="ET120" s="98"/>
      <c r="EU120" s="98"/>
      <c r="EV120" s="98"/>
      <c r="EW120" s="98"/>
      <c r="EX120" s="98"/>
      <c r="EY120" s="98"/>
      <c r="EZ120" s="98"/>
      <c r="FA120" s="98"/>
      <c r="FB120" s="98"/>
      <c r="FC120" s="98"/>
      <c r="FD120" s="98"/>
      <c r="FE120" s="98"/>
      <c r="FF120" s="98"/>
      <c r="FG120" s="98"/>
      <c r="FH120" s="98"/>
      <c r="FI120" s="98"/>
      <c r="FJ120" s="98"/>
      <c r="FK120" s="98"/>
      <c r="FL120" s="98"/>
      <c r="FM120" s="98"/>
      <c r="FN120" s="98"/>
      <c r="FO120" s="98"/>
      <c r="FP120" s="98"/>
      <c r="FQ120" s="98"/>
      <c r="FR120" s="98"/>
      <c r="FS120" s="98"/>
      <c r="FT120" s="98"/>
      <c r="FU120" s="98"/>
      <c r="FV120" s="98"/>
      <c r="FW120" s="98"/>
      <c r="FX120" s="98"/>
      <c r="FY120" s="98"/>
      <c r="FZ120" s="98"/>
      <c r="GA120" s="98"/>
      <c r="GB120" s="98"/>
      <c r="GC120" s="98"/>
      <c r="GD120" s="98"/>
      <c r="GE120" s="98"/>
      <c r="GF120" s="98"/>
      <c r="GG120" s="98"/>
      <c r="GH120" s="98"/>
      <c r="GI120" s="98"/>
      <c r="GJ120" s="98"/>
      <c r="GK120" s="98"/>
      <c r="GL120" s="98"/>
      <c r="GM120" s="98"/>
      <c r="GN120" s="98"/>
      <c r="GO120" s="98"/>
      <c r="GP120" s="98"/>
      <c r="GQ120" s="98"/>
      <c r="GR120" s="98"/>
      <c r="GS120" s="98"/>
      <c r="GT120" s="98"/>
      <c r="GU120" s="98"/>
      <c r="GV120" s="98"/>
      <c r="GW120" s="98"/>
      <c r="GX120" s="98"/>
      <c r="GY120" s="98"/>
      <c r="GZ120" s="98"/>
      <c r="HA120" s="98"/>
      <c r="HB120" s="98"/>
      <c r="HC120" s="98"/>
      <c r="HD120" s="98"/>
      <c r="HE120" s="98"/>
      <c r="HF120" s="98"/>
      <c r="HG120" s="98"/>
      <c r="HH120" s="98"/>
      <c r="HI120" s="98"/>
      <c r="HJ120" s="98"/>
      <c r="HK120" s="98"/>
      <c r="HL120" s="98"/>
      <c r="HM120" s="98"/>
      <c r="HN120" s="98"/>
      <c r="HO120" s="98"/>
      <c r="HP120" s="98"/>
      <c r="HQ120" s="98"/>
      <c r="HR120" s="53"/>
      <c r="HS120" s="53"/>
      <c r="HT120" s="53"/>
      <c r="HU120" s="53"/>
      <c r="HV120" s="53"/>
      <c r="HW120" s="53"/>
      <c r="HX120" s="53"/>
      <c r="HY120" s="53"/>
      <c r="HZ120" s="53"/>
      <c r="IA120" s="53"/>
      <c r="IB120" s="53"/>
      <c r="IC120" s="53"/>
      <c r="ID120" s="53"/>
    </row>
    <row r="121" spans="1:238" s="117" customFormat="1" ht="45" hidden="1" x14ac:dyDescent="0.25">
      <c r="A121" s="2"/>
      <c r="B121" s="78" t="s">
        <v>180</v>
      </c>
      <c r="C121" s="170" t="s">
        <v>27</v>
      </c>
      <c r="D121" s="170" t="s">
        <v>94</v>
      </c>
      <c r="E121" s="172" t="s">
        <v>181</v>
      </c>
      <c r="F121" s="170" t="s">
        <v>98</v>
      </c>
      <c r="G121" s="83">
        <f t="shared" si="48"/>
        <v>0</v>
      </c>
      <c r="H121" s="83"/>
      <c r="I121" s="84"/>
      <c r="J121" s="86"/>
      <c r="K121" s="83"/>
      <c r="L121" s="83"/>
      <c r="M121" s="83"/>
      <c r="N121" s="83">
        <v>0</v>
      </c>
      <c r="O121" s="62"/>
      <c r="P121" s="83">
        <v>0</v>
      </c>
      <c r="Q121" s="71"/>
      <c r="R121" s="128">
        <v>0</v>
      </c>
      <c r="S121" s="128"/>
      <c r="T121" s="131"/>
      <c r="U121" s="15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  <c r="AQ121" s="98"/>
      <c r="AR121" s="98"/>
      <c r="AS121" s="98"/>
      <c r="AT121" s="98"/>
      <c r="AU121" s="98"/>
      <c r="AV121" s="98"/>
      <c r="AW121" s="98"/>
      <c r="AX121" s="98"/>
      <c r="AY121" s="98"/>
      <c r="AZ121" s="98"/>
      <c r="BA121" s="98"/>
      <c r="BB121" s="98"/>
      <c r="BC121" s="98"/>
      <c r="BD121" s="98"/>
      <c r="BE121" s="98"/>
      <c r="BF121" s="98"/>
      <c r="BG121" s="98"/>
      <c r="BH121" s="98"/>
      <c r="BI121" s="98"/>
      <c r="BJ121" s="98"/>
      <c r="BK121" s="98"/>
      <c r="BL121" s="98"/>
      <c r="BM121" s="98"/>
      <c r="BN121" s="98"/>
      <c r="BO121" s="98"/>
      <c r="BP121" s="98"/>
      <c r="BQ121" s="98"/>
      <c r="BR121" s="98"/>
      <c r="BS121" s="98"/>
      <c r="BT121" s="98"/>
      <c r="BU121" s="98"/>
      <c r="BV121" s="98"/>
      <c r="BW121" s="98"/>
      <c r="BX121" s="98"/>
      <c r="BY121" s="98"/>
      <c r="BZ121" s="98"/>
      <c r="CA121" s="98"/>
      <c r="CB121" s="98"/>
      <c r="CC121" s="98"/>
      <c r="CD121" s="98"/>
      <c r="CE121" s="98"/>
      <c r="CF121" s="98"/>
      <c r="CG121" s="98"/>
      <c r="CH121" s="98"/>
      <c r="CI121" s="98"/>
      <c r="CJ121" s="98"/>
      <c r="CK121" s="98"/>
      <c r="CL121" s="98"/>
      <c r="CM121" s="98"/>
      <c r="CN121" s="98"/>
      <c r="CO121" s="98"/>
      <c r="CP121" s="98"/>
      <c r="CQ121" s="98"/>
      <c r="CR121" s="98"/>
      <c r="CS121" s="98"/>
      <c r="CT121" s="98"/>
      <c r="CU121" s="98"/>
      <c r="CV121" s="98"/>
      <c r="CW121" s="98"/>
      <c r="CX121" s="98"/>
      <c r="CY121" s="98"/>
      <c r="CZ121" s="98"/>
      <c r="DA121" s="98"/>
      <c r="DB121" s="98"/>
      <c r="DC121" s="98"/>
      <c r="DD121" s="98"/>
      <c r="DE121" s="98"/>
      <c r="DF121" s="98"/>
      <c r="DG121" s="98"/>
      <c r="DH121" s="98"/>
      <c r="DI121" s="98"/>
      <c r="DJ121" s="98"/>
      <c r="DK121" s="98"/>
      <c r="DL121" s="98"/>
      <c r="DM121" s="98"/>
      <c r="DN121" s="98"/>
      <c r="DO121" s="98"/>
      <c r="DP121" s="98"/>
      <c r="DQ121" s="98"/>
      <c r="DR121" s="98"/>
      <c r="DS121" s="98"/>
      <c r="DT121" s="98"/>
      <c r="DU121" s="98"/>
      <c r="DV121" s="98"/>
      <c r="DW121" s="98"/>
      <c r="DX121" s="98"/>
      <c r="DY121" s="98"/>
      <c r="DZ121" s="98"/>
      <c r="EA121" s="98"/>
      <c r="EB121" s="98"/>
      <c r="EC121" s="98"/>
      <c r="ED121" s="98"/>
      <c r="EE121" s="98"/>
      <c r="EF121" s="98"/>
      <c r="EG121" s="98"/>
      <c r="EH121" s="98"/>
      <c r="EI121" s="98"/>
      <c r="EJ121" s="98"/>
      <c r="EK121" s="98"/>
      <c r="EL121" s="98"/>
      <c r="EM121" s="98"/>
      <c r="EN121" s="98"/>
      <c r="EO121" s="98"/>
      <c r="EP121" s="98"/>
      <c r="EQ121" s="98"/>
      <c r="ER121" s="98"/>
      <c r="ES121" s="98"/>
      <c r="ET121" s="98"/>
      <c r="EU121" s="98"/>
      <c r="EV121" s="98"/>
      <c r="EW121" s="98"/>
      <c r="EX121" s="98"/>
      <c r="EY121" s="98"/>
      <c r="EZ121" s="98"/>
      <c r="FA121" s="98"/>
      <c r="FB121" s="98"/>
      <c r="FC121" s="98"/>
      <c r="FD121" s="98"/>
      <c r="FE121" s="98"/>
      <c r="FF121" s="98"/>
      <c r="FG121" s="98"/>
      <c r="FH121" s="98"/>
      <c r="FI121" s="98"/>
      <c r="FJ121" s="98"/>
      <c r="FK121" s="98"/>
      <c r="FL121" s="98"/>
      <c r="FM121" s="98"/>
      <c r="FN121" s="98"/>
      <c r="FO121" s="98"/>
      <c r="FP121" s="98"/>
      <c r="FQ121" s="98"/>
      <c r="FR121" s="98"/>
      <c r="FS121" s="98"/>
      <c r="FT121" s="98"/>
      <c r="FU121" s="98"/>
      <c r="FV121" s="98"/>
      <c r="FW121" s="98"/>
      <c r="FX121" s="98"/>
      <c r="FY121" s="98"/>
      <c r="FZ121" s="98"/>
      <c r="GA121" s="98"/>
      <c r="GB121" s="98"/>
      <c r="GC121" s="98"/>
      <c r="GD121" s="98"/>
      <c r="GE121" s="98"/>
      <c r="GF121" s="98"/>
      <c r="GG121" s="98"/>
      <c r="GH121" s="98"/>
      <c r="GI121" s="98"/>
      <c r="GJ121" s="98"/>
      <c r="GK121" s="98"/>
      <c r="GL121" s="98"/>
      <c r="GM121" s="98"/>
      <c r="GN121" s="98"/>
      <c r="GO121" s="98"/>
      <c r="GP121" s="98"/>
      <c r="GQ121" s="98"/>
      <c r="GR121" s="98"/>
      <c r="GS121" s="98"/>
      <c r="GT121" s="98"/>
      <c r="GU121" s="98"/>
      <c r="GV121" s="98"/>
      <c r="GW121" s="98"/>
      <c r="GX121" s="98"/>
      <c r="GY121" s="98"/>
      <c r="GZ121" s="98"/>
      <c r="HA121" s="98"/>
      <c r="HB121" s="98"/>
      <c r="HC121" s="98"/>
      <c r="HD121" s="98"/>
      <c r="HE121" s="98"/>
      <c r="HF121" s="98"/>
      <c r="HG121" s="98"/>
      <c r="HH121" s="98"/>
      <c r="HI121" s="98"/>
      <c r="HJ121" s="98"/>
      <c r="HK121" s="98"/>
      <c r="HL121" s="98"/>
      <c r="HM121" s="98"/>
      <c r="HN121" s="98"/>
      <c r="HO121" s="98"/>
      <c r="HP121" s="98"/>
      <c r="HQ121" s="98"/>
      <c r="HR121" s="53"/>
      <c r="HS121" s="53"/>
      <c r="HT121" s="53"/>
      <c r="HU121" s="53"/>
      <c r="HV121" s="53"/>
      <c r="HW121" s="53"/>
      <c r="HX121" s="53"/>
      <c r="HY121" s="53"/>
      <c r="HZ121" s="53"/>
      <c r="IA121" s="53"/>
      <c r="IB121" s="53"/>
      <c r="IC121" s="53"/>
      <c r="ID121" s="53"/>
    </row>
    <row r="122" spans="1:238" s="117" customFormat="1" ht="45" hidden="1" x14ac:dyDescent="0.25">
      <c r="A122" s="2"/>
      <c r="B122" s="78" t="s">
        <v>174</v>
      </c>
      <c r="C122" s="170" t="s">
        <v>27</v>
      </c>
      <c r="D122" s="170" t="s">
        <v>94</v>
      </c>
      <c r="E122" s="172" t="s">
        <v>175</v>
      </c>
      <c r="F122" s="170" t="s">
        <v>98</v>
      </c>
      <c r="G122" s="83">
        <f t="shared" si="48"/>
        <v>0</v>
      </c>
      <c r="H122" s="83"/>
      <c r="I122" s="84"/>
      <c r="J122" s="86"/>
      <c r="K122" s="83"/>
      <c r="L122" s="83"/>
      <c r="M122" s="83"/>
      <c r="N122" s="152">
        <v>0</v>
      </c>
      <c r="O122" s="156"/>
      <c r="P122" s="152">
        <v>0</v>
      </c>
      <c r="Q122" s="157"/>
      <c r="R122" s="153">
        <v>0</v>
      </c>
      <c r="S122" s="128"/>
      <c r="T122" s="131"/>
      <c r="U122" s="15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  <c r="AQ122" s="98"/>
      <c r="AR122" s="98"/>
      <c r="AS122" s="98"/>
      <c r="AT122" s="98"/>
      <c r="AU122" s="98"/>
      <c r="AV122" s="98"/>
      <c r="AW122" s="98"/>
      <c r="AX122" s="98"/>
      <c r="AY122" s="98"/>
      <c r="AZ122" s="98"/>
      <c r="BA122" s="98"/>
      <c r="BB122" s="98"/>
      <c r="BC122" s="98"/>
      <c r="BD122" s="98"/>
      <c r="BE122" s="98"/>
      <c r="BF122" s="98"/>
      <c r="BG122" s="98"/>
      <c r="BH122" s="98"/>
      <c r="BI122" s="98"/>
      <c r="BJ122" s="98"/>
      <c r="BK122" s="98"/>
      <c r="BL122" s="98"/>
      <c r="BM122" s="98"/>
      <c r="BN122" s="98"/>
      <c r="BO122" s="98"/>
      <c r="BP122" s="98"/>
      <c r="BQ122" s="98"/>
      <c r="BR122" s="98"/>
      <c r="BS122" s="98"/>
      <c r="BT122" s="98"/>
      <c r="BU122" s="98"/>
      <c r="BV122" s="98"/>
      <c r="BW122" s="98"/>
      <c r="BX122" s="98"/>
      <c r="BY122" s="98"/>
      <c r="BZ122" s="98"/>
      <c r="CA122" s="98"/>
      <c r="CB122" s="98"/>
      <c r="CC122" s="98"/>
      <c r="CD122" s="98"/>
      <c r="CE122" s="98"/>
      <c r="CF122" s="98"/>
      <c r="CG122" s="98"/>
      <c r="CH122" s="98"/>
      <c r="CI122" s="98"/>
      <c r="CJ122" s="98"/>
      <c r="CK122" s="98"/>
      <c r="CL122" s="98"/>
      <c r="CM122" s="98"/>
      <c r="CN122" s="98"/>
      <c r="CO122" s="98"/>
      <c r="CP122" s="98"/>
      <c r="CQ122" s="98"/>
      <c r="CR122" s="98"/>
      <c r="CS122" s="98"/>
      <c r="CT122" s="98"/>
      <c r="CU122" s="98"/>
      <c r="CV122" s="98"/>
      <c r="CW122" s="98"/>
      <c r="CX122" s="98"/>
      <c r="CY122" s="98"/>
      <c r="CZ122" s="98"/>
      <c r="DA122" s="98"/>
      <c r="DB122" s="98"/>
      <c r="DC122" s="98"/>
      <c r="DD122" s="98"/>
      <c r="DE122" s="98"/>
      <c r="DF122" s="98"/>
      <c r="DG122" s="98"/>
      <c r="DH122" s="98"/>
      <c r="DI122" s="98"/>
      <c r="DJ122" s="98"/>
      <c r="DK122" s="98"/>
      <c r="DL122" s="98"/>
      <c r="DM122" s="98"/>
      <c r="DN122" s="98"/>
      <c r="DO122" s="98"/>
      <c r="DP122" s="98"/>
      <c r="DQ122" s="98"/>
      <c r="DR122" s="98"/>
      <c r="DS122" s="98"/>
      <c r="DT122" s="98"/>
      <c r="DU122" s="98"/>
      <c r="DV122" s="98"/>
      <c r="DW122" s="98"/>
      <c r="DX122" s="98"/>
      <c r="DY122" s="98"/>
      <c r="DZ122" s="98"/>
      <c r="EA122" s="98"/>
      <c r="EB122" s="98"/>
      <c r="EC122" s="98"/>
      <c r="ED122" s="98"/>
      <c r="EE122" s="98"/>
      <c r="EF122" s="98"/>
      <c r="EG122" s="98"/>
      <c r="EH122" s="98"/>
      <c r="EI122" s="98"/>
      <c r="EJ122" s="98"/>
      <c r="EK122" s="98"/>
      <c r="EL122" s="98"/>
      <c r="EM122" s="98"/>
      <c r="EN122" s="98"/>
      <c r="EO122" s="98"/>
      <c r="EP122" s="98"/>
      <c r="EQ122" s="98"/>
      <c r="ER122" s="98"/>
      <c r="ES122" s="98"/>
      <c r="ET122" s="98"/>
      <c r="EU122" s="98"/>
      <c r="EV122" s="98"/>
      <c r="EW122" s="98"/>
      <c r="EX122" s="98"/>
      <c r="EY122" s="98"/>
      <c r="EZ122" s="98"/>
      <c r="FA122" s="98"/>
      <c r="FB122" s="98"/>
      <c r="FC122" s="98"/>
      <c r="FD122" s="98"/>
      <c r="FE122" s="98"/>
      <c r="FF122" s="98"/>
      <c r="FG122" s="98"/>
      <c r="FH122" s="98"/>
      <c r="FI122" s="98"/>
      <c r="FJ122" s="98"/>
      <c r="FK122" s="98"/>
      <c r="FL122" s="98"/>
      <c r="FM122" s="98"/>
      <c r="FN122" s="98"/>
      <c r="FO122" s="98"/>
      <c r="FP122" s="98"/>
      <c r="FQ122" s="98"/>
      <c r="FR122" s="98"/>
      <c r="FS122" s="98"/>
      <c r="FT122" s="98"/>
      <c r="FU122" s="98"/>
      <c r="FV122" s="98"/>
      <c r="FW122" s="98"/>
      <c r="FX122" s="98"/>
      <c r="FY122" s="98"/>
      <c r="FZ122" s="98"/>
      <c r="GA122" s="98"/>
      <c r="GB122" s="98"/>
      <c r="GC122" s="98"/>
      <c r="GD122" s="98"/>
      <c r="GE122" s="98"/>
      <c r="GF122" s="98"/>
      <c r="GG122" s="98"/>
      <c r="GH122" s="98"/>
      <c r="GI122" s="98"/>
      <c r="GJ122" s="98"/>
      <c r="GK122" s="98"/>
      <c r="GL122" s="98"/>
      <c r="GM122" s="98"/>
      <c r="GN122" s="98"/>
      <c r="GO122" s="98"/>
      <c r="GP122" s="98"/>
      <c r="GQ122" s="98"/>
      <c r="GR122" s="98"/>
      <c r="GS122" s="98"/>
      <c r="GT122" s="98"/>
      <c r="GU122" s="98"/>
      <c r="GV122" s="98"/>
      <c r="GW122" s="98"/>
      <c r="GX122" s="98"/>
      <c r="GY122" s="98"/>
      <c r="GZ122" s="98"/>
      <c r="HA122" s="98"/>
      <c r="HB122" s="98"/>
      <c r="HC122" s="98"/>
      <c r="HD122" s="98"/>
      <c r="HE122" s="98"/>
      <c r="HF122" s="98"/>
      <c r="HG122" s="98"/>
      <c r="HH122" s="98"/>
      <c r="HI122" s="98"/>
      <c r="HJ122" s="98"/>
      <c r="HK122" s="98"/>
      <c r="HL122" s="98"/>
      <c r="HM122" s="98"/>
      <c r="HN122" s="98"/>
      <c r="HO122" s="98"/>
      <c r="HP122" s="98"/>
      <c r="HQ122" s="98"/>
      <c r="HR122" s="53"/>
      <c r="HS122" s="53"/>
      <c r="HT122" s="53"/>
      <c r="HU122" s="53"/>
      <c r="HV122" s="53"/>
      <c r="HW122" s="53"/>
      <c r="HX122" s="53"/>
      <c r="HY122" s="53"/>
      <c r="HZ122" s="53"/>
      <c r="IA122" s="53"/>
      <c r="IB122" s="53"/>
      <c r="IC122" s="53"/>
      <c r="ID122" s="53"/>
    </row>
    <row r="123" spans="1:238" s="117" customFormat="1" ht="30" hidden="1" x14ac:dyDescent="0.25">
      <c r="A123" s="2"/>
      <c r="B123" s="173" t="s">
        <v>130</v>
      </c>
      <c r="C123" s="174" t="s">
        <v>27</v>
      </c>
      <c r="D123" s="174" t="s">
        <v>94</v>
      </c>
      <c r="E123" s="175" t="s">
        <v>177</v>
      </c>
      <c r="F123" s="174" t="s">
        <v>98</v>
      </c>
      <c r="G123" s="152">
        <f t="shared" si="48"/>
        <v>0</v>
      </c>
      <c r="H123" s="83">
        <v>0</v>
      </c>
      <c r="I123" s="84"/>
      <c r="J123" s="158"/>
      <c r="K123" s="83"/>
      <c r="L123" s="83"/>
      <c r="M123" s="83"/>
      <c r="N123" s="152">
        <v>0</v>
      </c>
      <c r="O123" s="156"/>
      <c r="P123" s="152">
        <v>0</v>
      </c>
      <c r="Q123" s="157"/>
      <c r="R123" s="152">
        <v>0</v>
      </c>
      <c r="S123" s="128"/>
      <c r="T123" s="131"/>
      <c r="U123" s="15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  <c r="AQ123" s="98"/>
      <c r="AR123" s="98"/>
      <c r="AS123" s="98"/>
      <c r="AT123" s="98"/>
      <c r="AU123" s="98"/>
      <c r="AV123" s="98"/>
      <c r="AW123" s="98"/>
      <c r="AX123" s="98"/>
      <c r="AY123" s="98"/>
      <c r="AZ123" s="98"/>
      <c r="BA123" s="98"/>
      <c r="BB123" s="98"/>
      <c r="BC123" s="98"/>
      <c r="BD123" s="98"/>
      <c r="BE123" s="98"/>
      <c r="BF123" s="98"/>
      <c r="BG123" s="98"/>
      <c r="BH123" s="98"/>
      <c r="BI123" s="98"/>
      <c r="BJ123" s="98"/>
      <c r="BK123" s="98"/>
      <c r="BL123" s="98"/>
      <c r="BM123" s="98"/>
      <c r="BN123" s="98"/>
      <c r="BO123" s="98"/>
      <c r="BP123" s="98"/>
      <c r="BQ123" s="98"/>
      <c r="BR123" s="98"/>
      <c r="BS123" s="98"/>
      <c r="BT123" s="98"/>
      <c r="BU123" s="98"/>
      <c r="BV123" s="98"/>
      <c r="BW123" s="98"/>
      <c r="BX123" s="98"/>
      <c r="BY123" s="98"/>
      <c r="BZ123" s="98"/>
      <c r="CA123" s="98"/>
      <c r="CB123" s="98"/>
      <c r="CC123" s="98"/>
      <c r="CD123" s="98"/>
      <c r="CE123" s="98"/>
      <c r="CF123" s="98"/>
      <c r="CG123" s="98"/>
      <c r="CH123" s="98"/>
      <c r="CI123" s="98"/>
      <c r="CJ123" s="98"/>
      <c r="CK123" s="98"/>
      <c r="CL123" s="98"/>
      <c r="CM123" s="98"/>
      <c r="CN123" s="98"/>
      <c r="CO123" s="98"/>
      <c r="CP123" s="98"/>
      <c r="CQ123" s="98"/>
      <c r="CR123" s="98"/>
      <c r="CS123" s="98"/>
      <c r="CT123" s="98"/>
      <c r="CU123" s="98"/>
      <c r="CV123" s="98"/>
      <c r="CW123" s="98"/>
      <c r="CX123" s="98"/>
      <c r="CY123" s="98"/>
      <c r="CZ123" s="98"/>
      <c r="DA123" s="98"/>
      <c r="DB123" s="98"/>
      <c r="DC123" s="98"/>
      <c r="DD123" s="98"/>
      <c r="DE123" s="98"/>
      <c r="DF123" s="98"/>
      <c r="DG123" s="98"/>
      <c r="DH123" s="98"/>
      <c r="DI123" s="98"/>
      <c r="DJ123" s="98"/>
      <c r="DK123" s="98"/>
      <c r="DL123" s="98"/>
      <c r="DM123" s="98"/>
      <c r="DN123" s="98"/>
      <c r="DO123" s="98"/>
      <c r="DP123" s="98"/>
      <c r="DQ123" s="98"/>
      <c r="DR123" s="98"/>
      <c r="DS123" s="98"/>
      <c r="DT123" s="98"/>
      <c r="DU123" s="98"/>
      <c r="DV123" s="98"/>
      <c r="DW123" s="98"/>
      <c r="DX123" s="98"/>
      <c r="DY123" s="98"/>
      <c r="DZ123" s="98"/>
      <c r="EA123" s="98"/>
      <c r="EB123" s="98"/>
      <c r="EC123" s="98"/>
      <c r="ED123" s="98"/>
      <c r="EE123" s="98"/>
      <c r="EF123" s="98"/>
      <c r="EG123" s="98"/>
      <c r="EH123" s="98"/>
      <c r="EI123" s="98"/>
      <c r="EJ123" s="98"/>
      <c r="EK123" s="98"/>
      <c r="EL123" s="98"/>
      <c r="EM123" s="98"/>
      <c r="EN123" s="98"/>
      <c r="EO123" s="98"/>
      <c r="EP123" s="98"/>
      <c r="EQ123" s="98"/>
      <c r="ER123" s="98"/>
      <c r="ES123" s="98"/>
      <c r="ET123" s="98"/>
      <c r="EU123" s="98"/>
      <c r="EV123" s="98"/>
      <c r="EW123" s="98"/>
      <c r="EX123" s="98"/>
      <c r="EY123" s="98"/>
      <c r="EZ123" s="98"/>
      <c r="FA123" s="98"/>
      <c r="FB123" s="98"/>
      <c r="FC123" s="98"/>
      <c r="FD123" s="98"/>
      <c r="FE123" s="98"/>
      <c r="FF123" s="98"/>
      <c r="FG123" s="98"/>
      <c r="FH123" s="98"/>
      <c r="FI123" s="98"/>
      <c r="FJ123" s="98"/>
      <c r="FK123" s="98"/>
      <c r="FL123" s="98"/>
      <c r="FM123" s="98"/>
      <c r="FN123" s="98"/>
      <c r="FO123" s="98"/>
      <c r="FP123" s="98"/>
      <c r="FQ123" s="98"/>
      <c r="FR123" s="98"/>
      <c r="FS123" s="98"/>
      <c r="FT123" s="98"/>
      <c r="FU123" s="98"/>
      <c r="FV123" s="98"/>
      <c r="FW123" s="98"/>
      <c r="FX123" s="98"/>
      <c r="FY123" s="98"/>
      <c r="FZ123" s="98"/>
      <c r="GA123" s="98"/>
      <c r="GB123" s="98"/>
      <c r="GC123" s="98"/>
      <c r="GD123" s="98"/>
      <c r="GE123" s="98"/>
      <c r="GF123" s="98"/>
      <c r="GG123" s="98"/>
      <c r="GH123" s="98"/>
      <c r="GI123" s="98"/>
      <c r="GJ123" s="98"/>
      <c r="GK123" s="98"/>
      <c r="GL123" s="98"/>
      <c r="GM123" s="98"/>
      <c r="GN123" s="98"/>
      <c r="GO123" s="98"/>
      <c r="GP123" s="98"/>
      <c r="GQ123" s="98"/>
      <c r="GR123" s="98"/>
      <c r="GS123" s="98"/>
      <c r="GT123" s="98"/>
      <c r="GU123" s="98"/>
      <c r="GV123" s="98"/>
      <c r="GW123" s="98"/>
      <c r="GX123" s="98"/>
      <c r="GY123" s="98"/>
      <c r="GZ123" s="98"/>
      <c r="HA123" s="98"/>
      <c r="HB123" s="98"/>
      <c r="HC123" s="98"/>
      <c r="HD123" s="98"/>
      <c r="HE123" s="98"/>
      <c r="HF123" s="98"/>
      <c r="HG123" s="98"/>
      <c r="HH123" s="98"/>
      <c r="HI123" s="98"/>
      <c r="HJ123" s="98"/>
      <c r="HK123" s="98"/>
      <c r="HL123" s="98"/>
      <c r="HM123" s="98"/>
      <c r="HN123" s="98"/>
      <c r="HO123" s="98"/>
      <c r="HP123" s="98"/>
      <c r="HQ123" s="98"/>
      <c r="HR123" s="53"/>
      <c r="HS123" s="53"/>
      <c r="HT123" s="53"/>
      <c r="HU123" s="53"/>
      <c r="HV123" s="53"/>
      <c r="HW123" s="53"/>
      <c r="HX123" s="53"/>
      <c r="HY123" s="53"/>
      <c r="HZ123" s="53"/>
      <c r="IA123" s="53"/>
      <c r="IB123" s="53"/>
      <c r="IC123" s="53"/>
      <c r="ID123" s="53"/>
    </row>
    <row r="124" spans="1:238" s="87" customFormat="1" ht="45" x14ac:dyDescent="0.25">
      <c r="A124" s="2"/>
      <c r="B124" s="105" t="s">
        <v>182</v>
      </c>
      <c r="C124" s="106" t="s">
        <v>27</v>
      </c>
      <c r="D124" s="106" t="s">
        <v>94</v>
      </c>
      <c r="E124" s="91" t="s">
        <v>183</v>
      </c>
      <c r="F124" s="106"/>
      <c r="G124" s="83">
        <f t="shared" si="48"/>
        <v>123.4</v>
      </c>
      <c r="H124" s="83">
        <f t="shared" ref="H124:N124" si="54">H126</f>
        <v>123.4</v>
      </c>
      <c r="I124" s="84">
        <f t="shared" si="54"/>
        <v>0</v>
      </c>
      <c r="J124" s="86">
        <f t="shared" si="54"/>
        <v>0</v>
      </c>
      <c r="K124" s="83">
        <f t="shared" si="54"/>
        <v>0</v>
      </c>
      <c r="L124" s="83">
        <f t="shared" si="54"/>
        <v>0</v>
      </c>
      <c r="M124" s="83">
        <f t="shared" si="54"/>
        <v>0</v>
      </c>
      <c r="N124" s="83">
        <f t="shared" si="54"/>
        <v>123.4</v>
      </c>
      <c r="O124" s="62">
        <f>N124-M124</f>
        <v>123.4</v>
      </c>
      <c r="P124" s="83">
        <f>P126</f>
        <v>123.4</v>
      </c>
      <c r="Q124" s="71"/>
      <c r="R124" s="83">
        <f>R126</f>
        <v>123.4</v>
      </c>
      <c r="S124" s="83">
        <f>S126</f>
        <v>123.4</v>
      </c>
      <c r="T124" s="86"/>
      <c r="U124" s="15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  <c r="AU124" s="98"/>
      <c r="AV124" s="98"/>
      <c r="AW124" s="98"/>
      <c r="AX124" s="98"/>
      <c r="AY124" s="98"/>
      <c r="AZ124" s="98"/>
      <c r="BA124" s="98"/>
      <c r="BB124" s="98"/>
      <c r="BC124" s="98"/>
      <c r="BD124" s="98"/>
      <c r="BE124" s="98"/>
      <c r="BF124" s="98"/>
      <c r="BG124" s="98"/>
      <c r="BH124" s="98"/>
      <c r="BI124" s="98"/>
      <c r="BJ124" s="98"/>
      <c r="BK124" s="98"/>
      <c r="BL124" s="98"/>
      <c r="BM124" s="98"/>
      <c r="BN124" s="98"/>
      <c r="BO124" s="98"/>
      <c r="BP124" s="98"/>
      <c r="BQ124" s="98"/>
      <c r="BR124" s="98"/>
      <c r="BS124" s="98"/>
      <c r="BT124" s="98"/>
      <c r="BU124" s="98"/>
      <c r="BV124" s="98"/>
      <c r="BW124" s="98"/>
      <c r="BX124" s="98"/>
      <c r="BY124" s="98"/>
      <c r="BZ124" s="98"/>
      <c r="CA124" s="98"/>
      <c r="CB124" s="98"/>
      <c r="CC124" s="98"/>
      <c r="CD124" s="98"/>
      <c r="CE124" s="98"/>
      <c r="CF124" s="98"/>
      <c r="CG124" s="98"/>
      <c r="CH124" s="98"/>
      <c r="CI124" s="98"/>
      <c r="CJ124" s="98"/>
      <c r="CK124" s="98"/>
      <c r="CL124" s="98"/>
      <c r="CM124" s="98"/>
      <c r="CN124" s="98"/>
      <c r="CO124" s="98"/>
      <c r="CP124" s="98"/>
      <c r="CQ124" s="98"/>
      <c r="CR124" s="98"/>
      <c r="CS124" s="98"/>
      <c r="CT124" s="98"/>
      <c r="CU124" s="98"/>
      <c r="CV124" s="98"/>
      <c r="CW124" s="98"/>
      <c r="CX124" s="98"/>
      <c r="CY124" s="98"/>
      <c r="CZ124" s="98"/>
      <c r="DA124" s="98"/>
      <c r="DB124" s="98"/>
      <c r="DC124" s="98"/>
      <c r="DD124" s="98"/>
      <c r="DE124" s="98"/>
      <c r="DF124" s="98"/>
      <c r="DG124" s="98"/>
      <c r="DH124" s="98"/>
      <c r="DI124" s="98"/>
      <c r="DJ124" s="98"/>
      <c r="DK124" s="98"/>
      <c r="DL124" s="98"/>
      <c r="DM124" s="98"/>
      <c r="DN124" s="98"/>
      <c r="DO124" s="98"/>
      <c r="DP124" s="98"/>
      <c r="DQ124" s="98"/>
      <c r="DR124" s="98"/>
      <c r="DS124" s="98"/>
      <c r="DT124" s="98"/>
      <c r="DU124" s="98"/>
      <c r="DV124" s="98"/>
      <c r="DW124" s="98"/>
      <c r="DX124" s="98"/>
      <c r="DY124" s="98"/>
      <c r="DZ124" s="98"/>
      <c r="EA124" s="98"/>
      <c r="EB124" s="98"/>
      <c r="EC124" s="98"/>
      <c r="ED124" s="98"/>
      <c r="EE124" s="98"/>
      <c r="EF124" s="98"/>
      <c r="EG124" s="98"/>
      <c r="EH124" s="98"/>
      <c r="EI124" s="98"/>
      <c r="EJ124" s="98"/>
      <c r="EK124" s="98"/>
      <c r="EL124" s="98"/>
      <c r="EM124" s="98"/>
      <c r="EN124" s="98"/>
      <c r="EO124" s="98"/>
      <c r="EP124" s="98"/>
      <c r="EQ124" s="98"/>
      <c r="ER124" s="98"/>
      <c r="ES124" s="98"/>
      <c r="ET124" s="98"/>
      <c r="EU124" s="98"/>
      <c r="EV124" s="98"/>
      <c r="EW124" s="98"/>
      <c r="EX124" s="98"/>
      <c r="EY124" s="98"/>
      <c r="EZ124" s="98"/>
      <c r="FA124" s="98"/>
      <c r="FB124" s="98"/>
      <c r="FC124" s="98"/>
      <c r="FD124" s="98"/>
      <c r="FE124" s="98"/>
      <c r="FF124" s="98"/>
      <c r="FG124" s="98"/>
      <c r="FH124" s="98"/>
      <c r="FI124" s="98"/>
      <c r="FJ124" s="98"/>
      <c r="FK124" s="98"/>
      <c r="FL124" s="98"/>
      <c r="FM124" s="98"/>
      <c r="FN124" s="98"/>
      <c r="FO124" s="98"/>
      <c r="FP124" s="98"/>
      <c r="FQ124" s="98"/>
      <c r="FR124" s="98"/>
      <c r="FS124" s="98"/>
      <c r="FT124" s="98"/>
      <c r="FU124" s="98"/>
      <c r="FV124" s="98"/>
      <c r="FW124" s="98"/>
      <c r="FX124" s="98"/>
      <c r="FY124" s="98"/>
      <c r="FZ124" s="98"/>
      <c r="GA124" s="98"/>
      <c r="GB124" s="98"/>
      <c r="GC124" s="98"/>
      <c r="GD124" s="98"/>
      <c r="GE124" s="98"/>
      <c r="GF124" s="98"/>
      <c r="GG124" s="98"/>
      <c r="GH124" s="98"/>
      <c r="GI124" s="98"/>
      <c r="GJ124" s="98"/>
      <c r="GK124" s="98"/>
      <c r="GL124" s="98"/>
      <c r="GM124" s="98"/>
      <c r="GN124" s="98"/>
      <c r="GO124" s="98"/>
      <c r="GP124" s="98"/>
      <c r="GQ124" s="98"/>
      <c r="GR124" s="98"/>
      <c r="GS124" s="98"/>
      <c r="GT124" s="98"/>
      <c r="GU124" s="98"/>
      <c r="GV124" s="98"/>
      <c r="GW124" s="98"/>
      <c r="GX124" s="98"/>
      <c r="GY124" s="98"/>
      <c r="GZ124" s="98"/>
      <c r="HA124" s="98"/>
      <c r="HB124" s="98"/>
      <c r="HC124" s="98"/>
      <c r="HD124" s="98"/>
      <c r="HE124" s="98"/>
      <c r="HF124" s="98"/>
      <c r="HG124" s="98"/>
      <c r="HH124" s="98"/>
      <c r="HI124" s="98"/>
      <c r="HJ124" s="98"/>
      <c r="HK124" s="98"/>
      <c r="HL124" s="98"/>
      <c r="HM124" s="98"/>
      <c r="HN124" s="98"/>
      <c r="HO124" s="98"/>
      <c r="HP124" s="98"/>
      <c r="HQ124" s="98"/>
      <c r="HR124" s="53"/>
      <c r="HS124" s="53"/>
      <c r="HT124" s="53"/>
      <c r="HU124" s="53"/>
      <c r="HV124" s="53"/>
      <c r="HW124" s="53"/>
      <c r="HX124" s="53"/>
      <c r="HY124" s="53"/>
      <c r="HZ124" s="53"/>
      <c r="IA124" s="53"/>
      <c r="IB124" s="53"/>
      <c r="IC124" s="53"/>
      <c r="ID124" s="53"/>
    </row>
    <row r="125" spans="1:238" s="87" customFormat="1" ht="78.75" hidden="1" x14ac:dyDescent="0.25">
      <c r="A125" s="2"/>
      <c r="B125" s="176" t="s">
        <v>184</v>
      </c>
      <c r="C125" s="79" t="s">
        <v>27</v>
      </c>
      <c r="D125" s="79" t="s">
        <v>94</v>
      </c>
      <c r="E125" s="80" t="s">
        <v>185</v>
      </c>
      <c r="F125" s="79" t="s">
        <v>98</v>
      </c>
      <c r="G125" s="177">
        <v>0</v>
      </c>
      <c r="H125" s="178"/>
      <c r="I125" s="179"/>
      <c r="J125" s="180"/>
      <c r="K125" s="178"/>
      <c r="L125" s="178"/>
      <c r="M125" s="178"/>
      <c r="N125" s="83"/>
      <c r="O125" s="62">
        <f>N125-M125</f>
        <v>0</v>
      </c>
      <c r="P125" s="83"/>
      <c r="Q125" s="71"/>
      <c r="R125" s="83"/>
      <c r="S125" s="83"/>
      <c r="T125" s="86"/>
      <c r="U125" s="15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  <c r="AQ125" s="98"/>
      <c r="AR125" s="98"/>
      <c r="AS125" s="98"/>
      <c r="AT125" s="98"/>
      <c r="AU125" s="98"/>
      <c r="AV125" s="98"/>
      <c r="AW125" s="98"/>
      <c r="AX125" s="98"/>
      <c r="AY125" s="98"/>
      <c r="AZ125" s="98"/>
      <c r="BA125" s="98"/>
      <c r="BB125" s="98"/>
      <c r="BC125" s="98"/>
      <c r="BD125" s="98"/>
      <c r="BE125" s="98"/>
      <c r="BF125" s="98"/>
      <c r="BG125" s="98"/>
      <c r="BH125" s="98"/>
      <c r="BI125" s="98"/>
      <c r="BJ125" s="98"/>
      <c r="BK125" s="98"/>
      <c r="BL125" s="98"/>
      <c r="BM125" s="98"/>
      <c r="BN125" s="98"/>
      <c r="BO125" s="98"/>
      <c r="BP125" s="98"/>
      <c r="BQ125" s="98"/>
      <c r="BR125" s="98"/>
      <c r="BS125" s="98"/>
      <c r="BT125" s="98"/>
      <c r="BU125" s="98"/>
      <c r="BV125" s="98"/>
      <c r="BW125" s="98"/>
      <c r="BX125" s="98"/>
      <c r="BY125" s="98"/>
      <c r="BZ125" s="98"/>
      <c r="CA125" s="98"/>
      <c r="CB125" s="98"/>
      <c r="CC125" s="98"/>
      <c r="CD125" s="98"/>
      <c r="CE125" s="98"/>
      <c r="CF125" s="98"/>
      <c r="CG125" s="98"/>
      <c r="CH125" s="98"/>
      <c r="CI125" s="98"/>
      <c r="CJ125" s="98"/>
      <c r="CK125" s="98"/>
      <c r="CL125" s="98"/>
      <c r="CM125" s="98"/>
      <c r="CN125" s="98"/>
      <c r="CO125" s="98"/>
      <c r="CP125" s="98"/>
      <c r="CQ125" s="98"/>
      <c r="CR125" s="98"/>
      <c r="CS125" s="98"/>
      <c r="CT125" s="98"/>
      <c r="CU125" s="98"/>
      <c r="CV125" s="98"/>
      <c r="CW125" s="98"/>
      <c r="CX125" s="98"/>
      <c r="CY125" s="98"/>
      <c r="CZ125" s="98"/>
      <c r="DA125" s="98"/>
      <c r="DB125" s="98"/>
      <c r="DC125" s="98"/>
      <c r="DD125" s="98"/>
      <c r="DE125" s="98"/>
      <c r="DF125" s="98"/>
      <c r="DG125" s="98"/>
      <c r="DH125" s="98"/>
      <c r="DI125" s="98"/>
      <c r="DJ125" s="98"/>
      <c r="DK125" s="98"/>
      <c r="DL125" s="98"/>
      <c r="DM125" s="98"/>
      <c r="DN125" s="98"/>
      <c r="DO125" s="98"/>
      <c r="DP125" s="98"/>
      <c r="DQ125" s="98"/>
      <c r="DR125" s="98"/>
      <c r="DS125" s="98"/>
      <c r="DT125" s="98"/>
      <c r="DU125" s="98"/>
      <c r="DV125" s="98"/>
      <c r="DW125" s="98"/>
      <c r="DX125" s="98"/>
      <c r="DY125" s="98"/>
      <c r="DZ125" s="98"/>
      <c r="EA125" s="98"/>
      <c r="EB125" s="98"/>
      <c r="EC125" s="98"/>
      <c r="ED125" s="98"/>
      <c r="EE125" s="98"/>
      <c r="EF125" s="98"/>
      <c r="EG125" s="98"/>
      <c r="EH125" s="98"/>
      <c r="EI125" s="98"/>
      <c r="EJ125" s="98"/>
      <c r="EK125" s="98"/>
      <c r="EL125" s="98"/>
      <c r="EM125" s="98"/>
      <c r="EN125" s="98"/>
      <c r="EO125" s="98"/>
      <c r="EP125" s="98"/>
      <c r="EQ125" s="98"/>
      <c r="ER125" s="98"/>
      <c r="ES125" s="98"/>
      <c r="ET125" s="98"/>
      <c r="EU125" s="98"/>
      <c r="EV125" s="98"/>
      <c r="EW125" s="98"/>
      <c r="EX125" s="98"/>
      <c r="EY125" s="98"/>
      <c r="EZ125" s="98"/>
      <c r="FA125" s="98"/>
      <c r="FB125" s="98"/>
      <c r="FC125" s="98"/>
      <c r="FD125" s="98"/>
      <c r="FE125" s="98"/>
      <c r="FF125" s="98"/>
      <c r="FG125" s="98"/>
      <c r="FH125" s="98"/>
      <c r="FI125" s="98"/>
      <c r="FJ125" s="98"/>
      <c r="FK125" s="98"/>
      <c r="FL125" s="98"/>
      <c r="FM125" s="98"/>
      <c r="FN125" s="98"/>
      <c r="FO125" s="98"/>
      <c r="FP125" s="98"/>
      <c r="FQ125" s="98"/>
      <c r="FR125" s="98"/>
      <c r="FS125" s="98"/>
      <c r="FT125" s="98"/>
      <c r="FU125" s="98"/>
      <c r="FV125" s="98"/>
      <c r="FW125" s="98"/>
      <c r="FX125" s="98"/>
      <c r="FY125" s="98"/>
      <c r="FZ125" s="98"/>
      <c r="GA125" s="98"/>
      <c r="GB125" s="98"/>
      <c r="GC125" s="98"/>
      <c r="GD125" s="98"/>
      <c r="GE125" s="98"/>
      <c r="GF125" s="98"/>
      <c r="GG125" s="98"/>
      <c r="GH125" s="98"/>
      <c r="GI125" s="98"/>
      <c r="GJ125" s="98"/>
      <c r="GK125" s="98"/>
      <c r="GL125" s="98"/>
      <c r="GM125" s="98"/>
      <c r="GN125" s="98"/>
      <c r="GO125" s="98"/>
      <c r="GP125" s="98"/>
      <c r="GQ125" s="98"/>
      <c r="GR125" s="98"/>
      <c r="GS125" s="98"/>
      <c r="GT125" s="98"/>
      <c r="GU125" s="98"/>
      <c r="GV125" s="98"/>
      <c r="GW125" s="98"/>
      <c r="GX125" s="98"/>
      <c r="GY125" s="98"/>
      <c r="GZ125" s="98"/>
      <c r="HA125" s="98"/>
      <c r="HB125" s="98"/>
      <c r="HC125" s="98"/>
      <c r="HD125" s="98"/>
      <c r="HE125" s="98"/>
      <c r="HF125" s="98"/>
      <c r="HG125" s="98"/>
      <c r="HH125" s="98"/>
      <c r="HI125" s="98"/>
      <c r="HJ125" s="98"/>
      <c r="HK125" s="98"/>
      <c r="HL125" s="98"/>
      <c r="HM125" s="98"/>
      <c r="HN125" s="98"/>
      <c r="HO125" s="98"/>
      <c r="HP125" s="98"/>
      <c r="HQ125" s="98"/>
      <c r="HR125" s="53"/>
      <c r="HS125" s="53"/>
      <c r="HT125" s="53"/>
      <c r="HU125" s="53"/>
      <c r="HV125" s="53"/>
      <c r="HW125" s="53"/>
      <c r="HX125" s="53"/>
      <c r="HY125" s="53"/>
      <c r="HZ125" s="53"/>
      <c r="IA125" s="53"/>
      <c r="IB125" s="53"/>
      <c r="IC125" s="53"/>
      <c r="ID125" s="53"/>
    </row>
    <row r="126" spans="1:238" s="87" customFormat="1" ht="75" x14ac:dyDescent="0.25">
      <c r="A126" s="2"/>
      <c r="B126" s="105" t="s">
        <v>186</v>
      </c>
      <c r="C126" s="106" t="s">
        <v>27</v>
      </c>
      <c r="D126" s="106" t="s">
        <v>94</v>
      </c>
      <c r="E126" s="91" t="s">
        <v>187</v>
      </c>
      <c r="F126" s="106" t="s">
        <v>98</v>
      </c>
      <c r="G126" s="83">
        <f>SUM(H126:M126)</f>
        <v>123.4</v>
      </c>
      <c r="H126" s="83">
        <v>123.4</v>
      </c>
      <c r="I126" s="84"/>
      <c r="J126" s="86"/>
      <c r="K126" s="83"/>
      <c r="L126" s="83"/>
      <c r="M126" s="83"/>
      <c r="N126" s="83">
        <v>123.4</v>
      </c>
      <c r="O126" s="62">
        <f>N126-M126</f>
        <v>123.4</v>
      </c>
      <c r="P126" s="83">
        <v>123.4</v>
      </c>
      <c r="Q126" s="71"/>
      <c r="R126" s="83">
        <v>123.4</v>
      </c>
      <c r="S126" s="83">
        <v>123.4</v>
      </c>
      <c r="T126" s="86"/>
      <c r="U126" s="15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8"/>
      <c r="BA126" s="98"/>
      <c r="BB126" s="98"/>
      <c r="BC126" s="98"/>
      <c r="BD126" s="98"/>
      <c r="BE126" s="98"/>
      <c r="BF126" s="98"/>
      <c r="BG126" s="98"/>
      <c r="BH126" s="98"/>
      <c r="BI126" s="98"/>
      <c r="BJ126" s="98"/>
      <c r="BK126" s="98"/>
      <c r="BL126" s="98"/>
      <c r="BM126" s="98"/>
      <c r="BN126" s="98"/>
      <c r="BO126" s="98"/>
      <c r="BP126" s="98"/>
      <c r="BQ126" s="98"/>
      <c r="BR126" s="98"/>
      <c r="BS126" s="98"/>
      <c r="BT126" s="98"/>
      <c r="BU126" s="98"/>
      <c r="BV126" s="98"/>
      <c r="BW126" s="98"/>
      <c r="BX126" s="98"/>
      <c r="BY126" s="98"/>
      <c r="BZ126" s="98"/>
      <c r="CA126" s="98"/>
      <c r="CB126" s="98"/>
      <c r="CC126" s="98"/>
      <c r="CD126" s="98"/>
      <c r="CE126" s="98"/>
      <c r="CF126" s="98"/>
      <c r="CG126" s="98"/>
      <c r="CH126" s="98"/>
      <c r="CI126" s="98"/>
      <c r="CJ126" s="98"/>
      <c r="CK126" s="98"/>
      <c r="CL126" s="98"/>
      <c r="CM126" s="98"/>
      <c r="CN126" s="98"/>
      <c r="CO126" s="98"/>
      <c r="CP126" s="98"/>
      <c r="CQ126" s="98"/>
      <c r="CR126" s="98"/>
      <c r="CS126" s="98"/>
      <c r="CT126" s="98"/>
      <c r="CU126" s="98"/>
      <c r="CV126" s="98"/>
      <c r="CW126" s="98"/>
      <c r="CX126" s="98"/>
      <c r="CY126" s="98"/>
      <c r="CZ126" s="98"/>
      <c r="DA126" s="98"/>
      <c r="DB126" s="98"/>
      <c r="DC126" s="98"/>
      <c r="DD126" s="98"/>
      <c r="DE126" s="98"/>
      <c r="DF126" s="98"/>
      <c r="DG126" s="98"/>
      <c r="DH126" s="98"/>
      <c r="DI126" s="98"/>
      <c r="DJ126" s="98"/>
      <c r="DK126" s="98"/>
      <c r="DL126" s="98"/>
      <c r="DM126" s="98"/>
      <c r="DN126" s="98"/>
      <c r="DO126" s="98"/>
      <c r="DP126" s="98"/>
      <c r="DQ126" s="98"/>
      <c r="DR126" s="98"/>
      <c r="DS126" s="98"/>
      <c r="DT126" s="98"/>
      <c r="DU126" s="98"/>
      <c r="DV126" s="98"/>
      <c r="DW126" s="98"/>
      <c r="DX126" s="98"/>
      <c r="DY126" s="98"/>
      <c r="DZ126" s="98"/>
      <c r="EA126" s="98"/>
      <c r="EB126" s="98"/>
      <c r="EC126" s="98"/>
      <c r="ED126" s="98"/>
      <c r="EE126" s="98"/>
      <c r="EF126" s="98"/>
      <c r="EG126" s="98"/>
      <c r="EH126" s="98"/>
      <c r="EI126" s="98"/>
      <c r="EJ126" s="98"/>
      <c r="EK126" s="98"/>
      <c r="EL126" s="98"/>
      <c r="EM126" s="98"/>
      <c r="EN126" s="98"/>
      <c r="EO126" s="98"/>
      <c r="EP126" s="98"/>
      <c r="EQ126" s="98"/>
      <c r="ER126" s="98"/>
      <c r="ES126" s="98"/>
      <c r="ET126" s="98"/>
      <c r="EU126" s="98"/>
      <c r="EV126" s="98"/>
      <c r="EW126" s="98"/>
      <c r="EX126" s="98"/>
      <c r="EY126" s="98"/>
      <c r="EZ126" s="98"/>
      <c r="FA126" s="98"/>
      <c r="FB126" s="98"/>
      <c r="FC126" s="98"/>
      <c r="FD126" s="98"/>
      <c r="FE126" s="98"/>
      <c r="FF126" s="98"/>
      <c r="FG126" s="98"/>
      <c r="FH126" s="98"/>
      <c r="FI126" s="98"/>
      <c r="FJ126" s="98"/>
      <c r="FK126" s="98"/>
      <c r="FL126" s="98"/>
      <c r="FM126" s="98"/>
      <c r="FN126" s="98"/>
      <c r="FO126" s="98"/>
      <c r="FP126" s="98"/>
      <c r="FQ126" s="98"/>
      <c r="FR126" s="98"/>
      <c r="FS126" s="98"/>
      <c r="FT126" s="98"/>
      <c r="FU126" s="98"/>
      <c r="FV126" s="98"/>
      <c r="FW126" s="98"/>
      <c r="FX126" s="98"/>
      <c r="FY126" s="98"/>
      <c r="FZ126" s="98"/>
      <c r="GA126" s="98"/>
      <c r="GB126" s="98"/>
      <c r="GC126" s="98"/>
      <c r="GD126" s="98"/>
      <c r="GE126" s="98"/>
      <c r="GF126" s="98"/>
      <c r="GG126" s="98"/>
      <c r="GH126" s="98"/>
      <c r="GI126" s="98"/>
      <c r="GJ126" s="98"/>
      <c r="GK126" s="98"/>
      <c r="GL126" s="98"/>
      <c r="GM126" s="98"/>
      <c r="GN126" s="98"/>
      <c r="GO126" s="98"/>
      <c r="GP126" s="98"/>
      <c r="GQ126" s="98"/>
      <c r="GR126" s="98"/>
      <c r="GS126" s="98"/>
      <c r="GT126" s="98"/>
      <c r="GU126" s="98"/>
      <c r="GV126" s="98"/>
      <c r="GW126" s="98"/>
      <c r="GX126" s="98"/>
      <c r="GY126" s="98"/>
      <c r="GZ126" s="98"/>
      <c r="HA126" s="98"/>
      <c r="HB126" s="98"/>
      <c r="HC126" s="98"/>
      <c r="HD126" s="98"/>
      <c r="HE126" s="98"/>
      <c r="HF126" s="98"/>
      <c r="HG126" s="98"/>
      <c r="HH126" s="98"/>
      <c r="HI126" s="98"/>
      <c r="HJ126" s="98"/>
      <c r="HK126" s="98"/>
      <c r="HL126" s="98"/>
      <c r="HM126" s="98"/>
      <c r="HN126" s="98"/>
      <c r="HO126" s="98"/>
      <c r="HP126" s="98"/>
      <c r="HQ126" s="98"/>
      <c r="HR126" s="53"/>
      <c r="HS126" s="53"/>
      <c r="HT126" s="53"/>
      <c r="HU126" s="53"/>
      <c r="HV126" s="53"/>
      <c r="HW126" s="53"/>
      <c r="HX126" s="53"/>
      <c r="HY126" s="53"/>
      <c r="HZ126" s="53"/>
      <c r="IA126" s="53"/>
      <c r="IB126" s="53"/>
      <c r="IC126" s="53"/>
      <c r="ID126" s="53"/>
    </row>
    <row r="127" spans="1:238" s="87" customFormat="1" ht="30" x14ac:dyDescent="0.25">
      <c r="A127" s="2"/>
      <c r="B127" s="181" t="s">
        <v>130</v>
      </c>
      <c r="C127" s="150" t="s">
        <v>27</v>
      </c>
      <c r="D127" s="150" t="s">
        <v>94</v>
      </c>
      <c r="E127" s="151" t="s">
        <v>187</v>
      </c>
      <c r="F127" s="150" t="s">
        <v>98</v>
      </c>
      <c r="G127" s="152">
        <f>SUM(H127:M127)</f>
        <v>6.2</v>
      </c>
      <c r="H127" s="152">
        <v>6.2</v>
      </c>
      <c r="I127" s="166"/>
      <c r="J127" s="158"/>
      <c r="K127" s="152"/>
      <c r="L127" s="152"/>
      <c r="M127" s="152"/>
      <c r="N127" s="152">
        <v>6.2</v>
      </c>
      <c r="O127" s="156">
        <f>N127-M127</f>
        <v>6.2</v>
      </c>
      <c r="P127" s="152">
        <v>6.2</v>
      </c>
      <c r="Q127" s="157"/>
      <c r="R127" s="152">
        <v>6.2</v>
      </c>
      <c r="S127" s="152">
        <v>6.2</v>
      </c>
      <c r="T127" s="15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  <c r="AQ127" s="98"/>
      <c r="AR127" s="98"/>
      <c r="AS127" s="98"/>
      <c r="AT127" s="98"/>
      <c r="AU127" s="98"/>
      <c r="AV127" s="98"/>
      <c r="AW127" s="98"/>
      <c r="AX127" s="98"/>
      <c r="AY127" s="98"/>
      <c r="AZ127" s="98"/>
      <c r="BA127" s="98"/>
      <c r="BB127" s="98"/>
      <c r="BC127" s="98"/>
      <c r="BD127" s="98"/>
      <c r="BE127" s="98"/>
      <c r="BF127" s="98"/>
      <c r="BG127" s="98"/>
      <c r="BH127" s="98"/>
      <c r="BI127" s="98"/>
      <c r="BJ127" s="98"/>
      <c r="BK127" s="98"/>
      <c r="BL127" s="98"/>
      <c r="BM127" s="98"/>
      <c r="BN127" s="98"/>
      <c r="BO127" s="98"/>
      <c r="BP127" s="98"/>
      <c r="BQ127" s="98"/>
      <c r="BR127" s="98"/>
      <c r="BS127" s="98"/>
      <c r="BT127" s="98"/>
      <c r="BU127" s="98"/>
      <c r="BV127" s="98"/>
      <c r="BW127" s="98"/>
      <c r="BX127" s="98"/>
      <c r="BY127" s="98"/>
      <c r="BZ127" s="98"/>
      <c r="CA127" s="98"/>
      <c r="CB127" s="98"/>
      <c r="CC127" s="98"/>
      <c r="CD127" s="98"/>
      <c r="CE127" s="98"/>
      <c r="CF127" s="98"/>
      <c r="CG127" s="98"/>
      <c r="CH127" s="98"/>
      <c r="CI127" s="98"/>
      <c r="CJ127" s="98"/>
      <c r="CK127" s="98"/>
      <c r="CL127" s="98"/>
      <c r="CM127" s="98"/>
      <c r="CN127" s="98"/>
      <c r="CO127" s="98"/>
      <c r="CP127" s="98"/>
      <c r="CQ127" s="98"/>
      <c r="CR127" s="98"/>
      <c r="CS127" s="98"/>
      <c r="CT127" s="98"/>
      <c r="CU127" s="98"/>
      <c r="CV127" s="98"/>
      <c r="CW127" s="98"/>
      <c r="CX127" s="98"/>
      <c r="CY127" s="98"/>
      <c r="CZ127" s="98"/>
      <c r="DA127" s="98"/>
      <c r="DB127" s="98"/>
      <c r="DC127" s="98"/>
      <c r="DD127" s="98"/>
      <c r="DE127" s="98"/>
      <c r="DF127" s="98"/>
      <c r="DG127" s="98"/>
      <c r="DH127" s="98"/>
      <c r="DI127" s="98"/>
      <c r="DJ127" s="98"/>
      <c r="DK127" s="98"/>
      <c r="DL127" s="98"/>
      <c r="DM127" s="98"/>
      <c r="DN127" s="98"/>
      <c r="DO127" s="98"/>
      <c r="DP127" s="98"/>
      <c r="DQ127" s="98"/>
      <c r="DR127" s="98"/>
      <c r="DS127" s="98"/>
      <c r="DT127" s="98"/>
      <c r="DU127" s="98"/>
      <c r="DV127" s="98"/>
      <c r="DW127" s="98"/>
      <c r="DX127" s="98"/>
      <c r="DY127" s="98"/>
      <c r="DZ127" s="98"/>
      <c r="EA127" s="98"/>
      <c r="EB127" s="98"/>
      <c r="EC127" s="98"/>
      <c r="ED127" s="98"/>
      <c r="EE127" s="98"/>
      <c r="EF127" s="98"/>
      <c r="EG127" s="98"/>
      <c r="EH127" s="98"/>
      <c r="EI127" s="98"/>
      <c r="EJ127" s="98"/>
      <c r="EK127" s="98"/>
      <c r="EL127" s="98"/>
      <c r="EM127" s="98"/>
      <c r="EN127" s="98"/>
      <c r="EO127" s="98"/>
      <c r="EP127" s="98"/>
      <c r="EQ127" s="98"/>
      <c r="ER127" s="98"/>
      <c r="ES127" s="98"/>
      <c r="ET127" s="98"/>
      <c r="EU127" s="98"/>
      <c r="EV127" s="98"/>
      <c r="EW127" s="98"/>
      <c r="EX127" s="98"/>
      <c r="EY127" s="98"/>
      <c r="EZ127" s="98"/>
      <c r="FA127" s="98"/>
      <c r="FB127" s="98"/>
      <c r="FC127" s="98"/>
      <c r="FD127" s="98"/>
      <c r="FE127" s="98"/>
      <c r="FF127" s="98"/>
      <c r="FG127" s="98"/>
      <c r="FH127" s="98"/>
      <c r="FI127" s="98"/>
      <c r="FJ127" s="98"/>
      <c r="FK127" s="98"/>
      <c r="FL127" s="98"/>
      <c r="FM127" s="98"/>
      <c r="FN127" s="98"/>
      <c r="FO127" s="98"/>
      <c r="FP127" s="98"/>
      <c r="FQ127" s="98"/>
      <c r="FR127" s="98"/>
      <c r="FS127" s="98"/>
      <c r="FT127" s="98"/>
      <c r="FU127" s="98"/>
      <c r="FV127" s="98"/>
      <c r="FW127" s="98"/>
      <c r="FX127" s="98"/>
      <c r="FY127" s="98"/>
      <c r="FZ127" s="98"/>
      <c r="GA127" s="98"/>
      <c r="GB127" s="98"/>
      <c r="GC127" s="98"/>
      <c r="GD127" s="98"/>
      <c r="GE127" s="98"/>
      <c r="GF127" s="98"/>
      <c r="GG127" s="98"/>
      <c r="GH127" s="98"/>
      <c r="GI127" s="98"/>
      <c r="GJ127" s="98"/>
      <c r="GK127" s="98"/>
      <c r="GL127" s="98"/>
      <c r="GM127" s="98"/>
      <c r="GN127" s="98"/>
      <c r="GO127" s="98"/>
      <c r="GP127" s="98"/>
      <c r="GQ127" s="98"/>
      <c r="GR127" s="98"/>
      <c r="GS127" s="98"/>
      <c r="GT127" s="98"/>
      <c r="GU127" s="98"/>
      <c r="GV127" s="98"/>
      <c r="GW127" s="98"/>
      <c r="GX127" s="98"/>
      <c r="GY127" s="98"/>
      <c r="GZ127" s="98"/>
      <c r="HA127" s="98"/>
      <c r="HB127" s="98"/>
      <c r="HC127" s="98"/>
      <c r="HD127" s="98"/>
      <c r="HE127" s="98"/>
      <c r="HF127" s="98"/>
      <c r="HG127" s="98"/>
      <c r="HH127" s="98"/>
      <c r="HI127" s="98"/>
      <c r="HJ127" s="98"/>
      <c r="HK127" s="98"/>
      <c r="HL127" s="98"/>
      <c r="HM127" s="98"/>
      <c r="HN127" s="98"/>
      <c r="HO127" s="98"/>
      <c r="HP127" s="98"/>
      <c r="HQ127" s="98"/>
      <c r="HR127" s="159"/>
      <c r="HS127" s="159"/>
      <c r="HT127" s="159"/>
      <c r="HU127" s="159"/>
      <c r="HV127" s="159"/>
      <c r="HW127" s="159"/>
      <c r="HX127" s="159"/>
      <c r="HY127" s="159"/>
      <c r="HZ127" s="159"/>
      <c r="IA127" s="159"/>
      <c r="IB127" s="159"/>
      <c r="IC127" s="159"/>
      <c r="ID127" s="159"/>
    </row>
    <row r="128" spans="1:238" s="87" customFormat="1" hidden="1" x14ac:dyDescent="0.25">
      <c r="A128" s="2"/>
      <c r="B128" s="94" t="s">
        <v>142</v>
      </c>
      <c r="C128" s="79" t="s">
        <v>27</v>
      </c>
      <c r="D128" s="79" t="s">
        <v>94</v>
      </c>
      <c r="E128" s="80">
        <v>99</v>
      </c>
      <c r="F128" s="79"/>
      <c r="G128" s="83">
        <f t="shared" ref="G128:N128" si="55">G129</f>
        <v>0</v>
      </c>
      <c r="H128" s="83">
        <f t="shared" si="55"/>
        <v>0</v>
      </c>
      <c r="I128" s="84">
        <f t="shared" si="55"/>
        <v>0</v>
      </c>
      <c r="J128" s="86">
        <f t="shared" si="55"/>
        <v>0</v>
      </c>
      <c r="K128" s="83">
        <f t="shared" si="55"/>
        <v>0</v>
      </c>
      <c r="L128" s="83">
        <f t="shared" si="55"/>
        <v>0</v>
      </c>
      <c r="M128" s="83">
        <f t="shared" si="55"/>
        <v>0</v>
      </c>
      <c r="N128" s="83">
        <f t="shared" si="55"/>
        <v>0</v>
      </c>
      <c r="O128" s="62"/>
      <c r="P128" s="83">
        <f>P129</f>
        <v>0</v>
      </c>
      <c r="Q128" s="71"/>
      <c r="R128" s="83">
        <f>R129</f>
        <v>0</v>
      </c>
      <c r="S128" s="83">
        <f>S129</f>
        <v>0</v>
      </c>
      <c r="T128" s="86"/>
      <c r="U128" s="15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  <c r="AN128" s="98"/>
      <c r="AO128" s="98"/>
      <c r="AP128" s="98"/>
      <c r="AQ128" s="98"/>
      <c r="AR128" s="98"/>
      <c r="AS128" s="98"/>
      <c r="AT128" s="98"/>
      <c r="AU128" s="98"/>
      <c r="AV128" s="98"/>
      <c r="AW128" s="98"/>
      <c r="AX128" s="98"/>
      <c r="AY128" s="98"/>
      <c r="AZ128" s="98"/>
      <c r="BA128" s="98"/>
      <c r="BB128" s="98"/>
      <c r="BC128" s="98"/>
      <c r="BD128" s="98"/>
      <c r="BE128" s="98"/>
      <c r="BF128" s="98"/>
      <c r="BG128" s="98"/>
      <c r="BH128" s="98"/>
      <c r="BI128" s="98"/>
      <c r="BJ128" s="98"/>
      <c r="BK128" s="98"/>
      <c r="BL128" s="98"/>
      <c r="BM128" s="98"/>
      <c r="BN128" s="98"/>
      <c r="BO128" s="98"/>
      <c r="BP128" s="98"/>
      <c r="BQ128" s="98"/>
      <c r="BR128" s="98"/>
      <c r="BS128" s="98"/>
      <c r="BT128" s="98"/>
      <c r="BU128" s="98"/>
      <c r="BV128" s="98"/>
      <c r="BW128" s="98"/>
      <c r="BX128" s="98"/>
      <c r="BY128" s="98"/>
      <c r="BZ128" s="98"/>
      <c r="CA128" s="98"/>
      <c r="CB128" s="98"/>
      <c r="CC128" s="98"/>
      <c r="CD128" s="98"/>
      <c r="CE128" s="98"/>
      <c r="CF128" s="98"/>
      <c r="CG128" s="98"/>
      <c r="CH128" s="98"/>
      <c r="CI128" s="98"/>
      <c r="CJ128" s="98"/>
      <c r="CK128" s="98"/>
      <c r="CL128" s="98"/>
      <c r="CM128" s="98"/>
      <c r="CN128" s="98"/>
      <c r="CO128" s="98"/>
      <c r="CP128" s="98"/>
      <c r="CQ128" s="98"/>
      <c r="CR128" s="98"/>
      <c r="CS128" s="98"/>
      <c r="CT128" s="98"/>
      <c r="CU128" s="98"/>
      <c r="CV128" s="98"/>
      <c r="CW128" s="98"/>
      <c r="CX128" s="98"/>
      <c r="CY128" s="98"/>
      <c r="CZ128" s="98"/>
      <c r="DA128" s="98"/>
      <c r="DB128" s="98"/>
      <c r="DC128" s="98"/>
      <c r="DD128" s="98"/>
      <c r="DE128" s="98"/>
      <c r="DF128" s="98"/>
      <c r="DG128" s="98"/>
      <c r="DH128" s="98"/>
      <c r="DI128" s="98"/>
      <c r="DJ128" s="98"/>
      <c r="DK128" s="98"/>
      <c r="DL128" s="98"/>
      <c r="DM128" s="98"/>
      <c r="DN128" s="98"/>
      <c r="DO128" s="98"/>
      <c r="DP128" s="98"/>
      <c r="DQ128" s="98"/>
      <c r="DR128" s="98"/>
      <c r="DS128" s="98"/>
      <c r="DT128" s="98"/>
      <c r="DU128" s="98"/>
      <c r="DV128" s="98"/>
      <c r="DW128" s="98"/>
      <c r="DX128" s="98"/>
      <c r="DY128" s="98"/>
      <c r="DZ128" s="98"/>
      <c r="EA128" s="98"/>
      <c r="EB128" s="98"/>
      <c r="EC128" s="98"/>
      <c r="ED128" s="98"/>
      <c r="EE128" s="98"/>
      <c r="EF128" s="98"/>
      <c r="EG128" s="98"/>
      <c r="EH128" s="98"/>
      <c r="EI128" s="98"/>
      <c r="EJ128" s="98"/>
      <c r="EK128" s="98"/>
      <c r="EL128" s="98"/>
      <c r="EM128" s="98"/>
      <c r="EN128" s="98"/>
      <c r="EO128" s="98"/>
      <c r="EP128" s="98"/>
      <c r="EQ128" s="98"/>
      <c r="ER128" s="98"/>
      <c r="ES128" s="98"/>
      <c r="ET128" s="98"/>
      <c r="EU128" s="98"/>
      <c r="EV128" s="98"/>
      <c r="EW128" s="98"/>
      <c r="EX128" s="98"/>
      <c r="EY128" s="98"/>
      <c r="EZ128" s="98"/>
      <c r="FA128" s="98"/>
      <c r="FB128" s="98"/>
      <c r="FC128" s="98"/>
      <c r="FD128" s="98"/>
      <c r="FE128" s="98"/>
      <c r="FF128" s="98"/>
      <c r="FG128" s="98"/>
      <c r="FH128" s="98"/>
      <c r="FI128" s="98"/>
      <c r="FJ128" s="98"/>
      <c r="FK128" s="98"/>
      <c r="FL128" s="98"/>
      <c r="FM128" s="98"/>
      <c r="FN128" s="98"/>
      <c r="FO128" s="98"/>
      <c r="FP128" s="98"/>
      <c r="FQ128" s="98"/>
      <c r="FR128" s="98"/>
      <c r="FS128" s="98"/>
      <c r="FT128" s="98"/>
      <c r="FU128" s="98"/>
      <c r="FV128" s="98"/>
      <c r="FW128" s="98"/>
      <c r="FX128" s="98"/>
      <c r="FY128" s="98"/>
      <c r="FZ128" s="98"/>
      <c r="GA128" s="98"/>
      <c r="GB128" s="98"/>
      <c r="GC128" s="98"/>
      <c r="GD128" s="98"/>
      <c r="GE128" s="98"/>
      <c r="GF128" s="98"/>
      <c r="GG128" s="98"/>
      <c r="GH128" s="98"/>
      <c r="GI128" s="98"/>
      <c r="GJ128" s="98"/>
      <c r="GK128" s="98"/>
      <c r="GL128" s="98"/>
      <c r="GM128" s="98"/>
      <c r="GN128" s="98"/>
      <c r="GO128" s="98"/>
      <c r="GP128" s="98"/>
      <c r="GQ128" s="98"/>
      <c r="GR128" s="98"/>
      <c r="GS128" s="98"/>
      <c r="GT128" s="98"/>
      <c r="GU128" s="98"/>
      <c r="GV128" s="98"/>
      <c r="GW128" s="98"/>
      <c r="GX128" s="98"/>
      <c r="GY128" s="98"/>
      <c r="GZ128" s="98"/>
      <c r="HA128" s="98"/>
      <c r="HB128" s="98"/>
      <c r="HC128" s="98"/>
      <c r="HD128" s="98"/>
      <c r="HE128" s="98"/>
      <c r="HF128" s="98"/>
      <c r="HG128" s="98"/>
      <c r="HH128" s="98"/>
      <c r="HI128" s="98"/>
      <c r="HJ128" s="98"/>
      <c r="HK128" s="98"/>
      <c r="HL128" s="98"/>
      <c r="HM128" s="98"/>
      <c r="HN128" s="98"/>
      <c r="HO128" s="98"/>
      <c r="HP128" s="98"/>
      <c r="HQ128" s="98"/>
      <c r="HR128" s="53"/>
      <c r="HS128" s="53"/>
      <c r="HT128" s="53"/>
      <c r="HU128" s="53"/>
      <c r="HV128" s="53"/>
      <c r="HW128" s="53"/>
      <c r="HX128" s="53"/>
      <c r="HY128" s="53"/>
      <c r="HZ128" s="53"/>
      <c r="IA128" s="53"/>
      <c r="IB128" s="53"/>
      <c r="IC128" s="53"/>
      <c r="ID128" s="53"/>
    </row>
    <row r="129" spans="1:238" s="87" customFormat="1" ht="30" hidden="1" x14ac:dyDescent="0.25">
      <c r="A129" s="2"/>
      <c r="B129" s="94" t="s">
        <v>56</v>
      </c>
      <c r="C129" s="79" t="s">
        <v>27</v>
      </c>
      <c r="D129" s="79" t="s">
        <v>94</v>
      </c>
      <c r="E129" s="80">
        <v>999</v>
      </c>
      <c r="F129" s="79"/>
      <c r="G129" s="83">
        <f t="shared" ref="G129:N129" si="56">G130+G131</f>
        <v>0</v>
      </c>
      <c r="H129" s="83">
        <f t="shared" si="56"/>
        <v>0</v>
      </c>
      <c r="I129" s="84">
        <f t="shared" si="56"/>
        <v>0</v>
      </c>
      <c r="J129" s="86">
        <f t="shared" si="56"/>
        <v>0</v>
      </c>
      <c r="K129" s="83">
        <f t="shared" si="56"/>
        <v>0</v>
      </c>
      <c r="L129" s="83">
        <f t="shared" si="56"/>
        <v>0</v>
      </c>
      <c r="M129" s="83">
        <f t="shared" si="56"/>
        <v>0</v>
      </c>
      <c r="N129" s="83">
        <f t="shared" si="56"/>
        <v>0</v>
      </c>
      <c r="O129" s="62"/>
      <c r="P129" s="83">
        <f>P130+P131</f>
        <v>0</v>
      </c>
      <c r="Q129" s="71"/>
      <c r="R129" s="83">
        <f>R130+R131</f>
        <v>0</v>
      </c>
      <c r="S129" s="83">
        <f>S130+S131</f>
        <v>0</v>
      </c>
      <c r="T129" s="86"/>
      <c r="U129" s="15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  <c r="AU129" s="98"/>
      <c r="AV129" s="98"/>
      <c r="AW129" s="98"/>
      <c r="AX129" s="98"/>
      <c r="AY129" s="98"/>
      <c r="AZ129" s="98"/>
      <c r="BA129" s="98"/>
      <c r="BB129" s="98"/>
      <c r="BC129" s="98"/>
      <c r="BD129" s="98"/>
      <c r="BE129" s="98"/>
      <c r="BF129" s="98"/>
      <c r="BG129" s="98"/>
      <c r="BH129" s="98"/>
      <c r="BI129" s="98"/>
      <c r="BJ129" s="98"/>
      <c r="BK129" s="98"/>
      <c r="BL129" s="98"/>
      <c r="BM129" s="98"/>
      <c r="BN129" s="98"/>
      <c r="BO129" s="98"/>
      <c r="BP129" s="98"/>
      <c r="BQ129" s="98"/>
      <c r="BR129" s="98"/>
      <c r="BS129" s="98"/>
      <c r="BT129" s="98"/>
      <c r="BU129" s="98"/>
      <c r="BV129" s="98"/>
      <c r="BW129" s="98"/>
      <c r="BX129" s="98"/>
      <c r="BY129" s="98"/>
      <c r="BZ129" s="98"/>
      <c r="CA129" s="98"/>
      <c r="CB129" s="98"/>
      <c r="CC129" s="98"/>
      <c r="CD129" s="98"/>
      <c r="CE129" s="98"/>
      <c r="CF129" s="98"/>
      <c r="CG129" s="98"/>
      <c r="CH129" s="98"/>
      <c r="CI129" s="98"/>
      <c r="CJ129" s="98"/>
      <c r="CK129" s="98"/>
      <c r="CL129" s="98"/>
      <c r="CM129" s="98"/>
      <c r="CN129" s="98"/>
      <c r="CO129" s="98"/>
      <c r="CP129" s="98"/>
      <c r="CQ129" s="98"/>
      <c r="CR129" s="98"/>
      <c r="CS129" s="98"/>
      <c r="CT129" s="98"/>
      <c r="CU129" s="98"/>
      <c r="CV129" s="98"/>
      <c r="CW129" s="98"/>
      <c r="CX129" s="98"/>
      <c r="CY129" s="98"/>
      <c r="CZ129" s="98"/>
      <c r="DA129" s="98"/>
      <c r="DB129" s="98"/>
      <c r="DC129" s="98"/>
      <c r="DD129" s="98"/>
      <c r="DE129" s="98"/>
      <c r="DF129" s="98"/>
      <c r="DG129" s="98"/>
      <c r="DH129" s="98"/>
      <c r="DI129" s="98"/>
      <c r="DJ129" s="98"/>
      <c r="DK129" s="98"/>
      <c r="DL129" s="98"/>
      <c r="DM129" s="98"/>
      <c r="DN129" s="98"/>
      <c r="DO129" s="98"/>
      <c r="DP129" s="98"/>
      <c r="DQ129" s="98"/>
      <c r="DR129" s="98"/>
      <c r="DS129" s="98"/>
      <c r="DT129" s="98"/>
      <c r="DU129" s="98"/>
      <c r="DV129" s="98"/>
      <c r="DW129" s="98"/>
      <c r="DX129" s="98"/>
      <c r="DY129" s="98"/>
      <c r="DZ129" s="98"/>
      <c r="EA129" s="98"/>
      <c r="EB129" s="98"/>
      <c r="EC129" s="98"/>
      <c r="ED129" s="98"/>
      <c r="EE129" s="98"/>
      <c r="EF129" s="98"/>
      <c r="EG129" s="98"/>
      <c r="EH129" s="98"/>
      <c r="EI129" s="98"/>
      <c r="EJ129" s="98"/>
      <c r="EK129" s="98"/>
      <c r="EL129" s="98"/>
      <c r="EM129" s="98"/>
      <c r="EN129" s="98"/>
      <c r="EO129" s="98"/>
      <c r="EP129" s="98"/>
      <c r="EQ129" s="98"/>
      <c r="ER129" s="98"/>
      <c r="ES129" s="98"/>
      <c r="ET129" s="98"/>
      <c r="EU129" s="98"/>
      <c r="EV129" s="98"/>
      <c r="EW129" s="98"/>
      <c r="EX129" s="98"/>
      <c r="EY129" s="98"/>
      <c r="EZ129" s="98"/>
      <c r="FA129" s="98"/>
      <c r="FB129" s="98"/>
      <c r="FC129" s="98"/>
      <c r="FD129" s="98"/>
      <c r="FE129" s="98"/>
      <c r="FF129" s="98"/>
      <c r="FG129" s="98"/>
      <c r="FH129" s="98"/>
      <c r="FI129" s="98"/>
      <c r="FJ129" s="98"/>
      <c r="FK129" s="98"/>
      <c r="FL129" s="98"/>
      <c r="FM129" s="98"/>
      <c r="FN129" s="98"/>
      <c r="FO129" s="98"/>
      <c r="FP129" s="98"/>
      <c r="FQ129" s="98"/>
      <c r="FR129" s="98"/>
      <c r="FS129" s="98"/>
      <c r="FT129" s="98"/>
      <c r="FU129" s="98"/>
      <c r="FV129" s="98"/>
      <c r="FW129" s="98"/>
      <c r="FX129" s="98"/>
      <c r="FY129" s="98"/>
      <c r="FZ129" s="98"/>
      <c r="GA129" s="98"/>
      <c r="GB129" s="98"/>
      <c r="GC129" s="98"/>
      <c r="GD129" s="98"/>
      <c r="GE129" s="98"/>
      <c r="GF129" s="98"/>
      <c r="GG129" s="98"/>
      <c r="GH129" s="98"/>
      <c r="GI129" s="98"/>
      <c r="GJ129" s="98"/>
      <c r="GK129" s="98"/>
      <c r="GL129" s="98"/>
      <c r="GM129" s="98"/>
      <c r="GN129" s="98"/>
      <c r="GO129" s="98"/>
      <c r="GP129" s="98"/>
      <c r="GQ129" s="98"/>
      <c r="GR129" s="98"/>
      <c r="GS129" s="98"/>
      <c r="GT129" s="98"/>
      <c r="GU129" s="98"/>
      <c r="GV129" s="98"/>
      <c r="GW129" s="98"/>
      <c r="GX129" s="98"/>
      <c r="GY129" s="98"/>
      <c r="GZ129" s="98"/>
      <c r="HA129" s="98"/>
      <c r="HB129" s="98"/>
      <c r="HC129" s="98"/>
      <c r="HD129" s="98"/>
      <c r="HE129" s="98"/>
      <c r="HF129" s="98"/>
      <c r="HG129" s="98"/>
      <c r="HH129" s="98"/>
      <c r="HI129" s="98"/>
      <c r="HJ129" s="98"/>
      <c r="HK129" s="98"/>
      <c r="HL129" s="98"/>
      <c r="HM129" s="98"/>
      <c r="HN129" s="98"/>
      <c r="HO129" s="98"/>
      <c r="HP129" s="98"/>
      <c r="HQ129" s="98"/>
      <c r="HR129" s="53"/>
      <c r="HS129" s="53"/>
      <c r="HT129" s="53"/>
      <c r="HU129" s="53"/>
      <c r="HV129" s="53"/>
      <c r="HW129" s="53"/>
      <c r="HX129" s="53"/>
      <c r="HY129" s="53"/>
      <c r="HZ129" s="53"/>
      <c r="IA129" s="53"/>
      <c r="IB129" s="53"/>
      <c r="IC129" s="53"/>
      <c r="ID129" s="53"/>
    </row>
    <row r="130" spans="1:238" s="87" customFormat="1" ht="60" hidden="1" x14ac:dyDescent="0.25">
      <c r="A130" s="2"/>
      <c r="B130" s="94" t="s">
        <v>188</v>
      </c>
      <c r="C130" s="79" t="s">
        <v>27</v>
      </c>
      <c r="D130" s="79" t="s">
        <v>94</v>
      </c>
      <c r="E130" s="80" t="s">
        <v>84</v>
      </c>
      <c r="F130" s="79" t="s">
        <v>98</v>
      </c>
      <c r="G130" s="83"/>
      <c r="H130" s="83"/>
      <c r="I130" s="84"/>
      <c r="J130" s="86"/>
      <c r="K130" s="83"/>
      <c r="L130" s="83"/>
      <c r="M130" s="83"/>
      <c r="N130" s="83"/>
      <c r="O130" s="62"/>
      <c r="P130" s="83"/>
      <c r="Q130" s="71"/>
      <c r="R130" s="83"/>
      <c r="S130" s="83"/>
      <c r="T130" s="86"/>
      <c r="U130" s="15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98"/>
      <c r="AS130" s="98"/>
      <c r="AT130" s="98"/>
      <c r="AU130" s="98"/>
      <c r="AV130" s="98"/>
      <c r="AW130" s="98"/>
      <c r="AX130" s="98"/>
      <c r="AY130" s="98"/>
      <c r="AZ130" s="98"/>
      <c r="BA130" s="98"/>
      <c r="BB130" s="98"/>
      <c r="BC130" s="98"/>
      <c r="BD130" s="98"/>
      <c r="BE130" s="98"/>
      <c r="BF130" s="98"/>
      <c r="BG130" s="98"/>
      <c r="BH130" s="98"/>
      <c r="BI130" s="98"/>
      <c r="BJ130" s="98"/>
      <c r="BK130" s="98"/>
      <c r="BL130" s="98"/>
      <c r="BM130" s="98"/>
      <c r="BN130" s="98"/>
      <c r="BO130" s="98"/>
      <c r="BP130" s="98"/>
      <c r="BQ130" s="98"/>
      <c r="BR130" s="98"/>
      <c r="BS130" s="98"/>
      <c r="BT130" s="98"/>
      <c r="BU130" s="98"/>
      <c r="BV130" s="98"/>
      <c r="BW130" s="98"/>
      <c r="BX130" s="98"/>
      <c r="BY130" s="98"/>
      <c r="BZ130" s="98"/>
      <c r="CA130" s="98"/>
      <c r="CB130" s="98"/>
      <c r="CC130" s="98"/>
      <c r="CD130" s="98"/>
      <c r="CE130" s="98"/>
      <c r="CF130" s="98"/>
      <c r="CG130" s="98"/>
      <c r="CH130" s="98"/>
      <c r="CI130" s="98"/>
      <c r="CJ130" s="98"/>
      <c r="CK130" s="98"/>
      <c r="CL130" s="98"/>
      <c r="CM130" s="98"/>
      <c r="CN130" s="98"/>
      <c r="CO130" s="98"/>
      <c r="CP130" s="98"/>
      <c r="CQ130" s="98"/>
      <c r="CR130" s="98"/>
      <c r="CS130" s="98"/>
      <c r="CT130" s="98"/>
      <c r="CU130" s="98"/>
      <c r="CV130" s="98"/>
      <c r="CW130" s="98"/>
      <c r="CX130" s="98"/>
      <c r="CY130" s="98"/>
      <c r="CZ130" s="98"/>
      <c r="DA130" s="98"/>
      <c r="DB130" s="98"/>
      <c r="DC130" s="98"/>
      <c r="DD130" s="98"/>
      <c r="DE130" s="98"/>
      <c r="DF130" s="98"/>
      <c r="DG130" s="98"/>
      <c r="DH130" s="98"/>
      <c r="DI130" s="98"/>
      <c r="DJ130" s="98"/>
      <c r="DK130" s="98"/>
      <c r="DL130" s="98"/>
      <c r="DM130" s="98"/>
      <c r="DN130" s="98"/>
      <c r="DO130" s="98"/>
      <c r="DP130" s="98"/>
      <c r="DQ130" s="98"/>
      <c r="DR130" s="98"/>
      <c r="DS130" s="98"/>
      <c r="DT130" s="98"/>
      <c r="DU130" s="98"/>
      <c r="DV130" s="98"/>
      <c r="DW130" s="98"/>
      <c r="DX130" s="98"/>
      <c r="DY130" s="98"/>
      <c r="DZ130" s="98"/>
      <c r="EA130" s="98"/>
      <c r="EB130" s="98"/>
      <c r="EC130" s="98"/>
      <c r="ED130" s="98"/>
      <c r="EE130" s="98"/>
      <c r="EF130" s="98"/>
      <c r="EG130" s="98"/>
      <c r="EH130" s="98"/>
      <c r="EI130" s="98"/>
      <c r="EJ130" s="98"/>
      <c r="EK130" s="98"/>
      <c r="EL130" s="98"/>
      <c r="EM130" s="98"/>
      <c r="EN130" s="98"/>
      <c r="EO130" s="98"/>
      <c r="EP130" s="98"/>
      <c r="EQ130" s="98"/>
      <c r="ER130" s="98"/>
      <c r="ES130" s="98"/>
      <c r="ET130" s="98"/>
      <c r="EU130" s="98"/>
      <c r="EV130" s="98"/>
      <c r="EW130" s="98"/>
      <c r="EX130" s="98"/>
      <c r="EY130" s="98"/>
      <c r="EZ130" s="98"/>
      <c r="FA130" s="98"/>
      <c r="FB130" s="98"/>
      <c r="FC130" s="98"/>
      <c r="FD130" s="98"/>
      <c r="FE130" s="98"/>
      <c r="FF130" s="98"/>
      <c r="FG130" s="98"/>
      <c r="FH130" s="98"/>
      <c r="FI130" s="98"/>
      <c r="FJ130" s="98"/>
      <c r="FK130" s="98"/>
      <c r="FL130" s="98"/>
      <c r="FM130" s="98"/>
      <c r="FN130" s="98"/>
      <c r="FO130" s="98"/>
      <c r="FP130" s="98"/>
      <c r="FQ130" s="98"/>
      <c r="FR130" s="98"/>
      <c r="FS130" s="98"/>
      <c r="FT130" s="98"/>
      <c r="FU130" s="98"/>
      <c r="FV130" s="98"/>
      <c r="FW130" s="98"/>
      <c r="FX130" s="98"/>
      <c r="FY130" s="98"/>
      <c r="FZ130" s="98"/>
      <c r="GA130" s="98"/>
      <c r="GB130" s="98"/>
      <c r="GC130" s="98"/>
      <c r="GD130" s="98"/>
      <c r="GE130" s="98"/>
      <c r="GF130" s="98"/>
      <c r="GG130" s="98"/>
      <c r="GH130" s="98"/>
      <c r="GI130" s="98"/>
      <c r="GJ130" s="98"/>
      <c r="GK130" s="98"/>
      <c r="GL130" s="98"/>
      <c r="GM130" s="98"/>
      <c r="GN130" s="98"/>
      <c r="GO130" s="98"/>
      <c r="GP130" s="98"/>
      <c r="GQ130" s="98"/>
      <c r="GR130" s="98"/>
      <c r="GS130" s="98"/>
      <c r="GT130" s="98"/>
      <c r="GU130" s="98"/>
      <c r="GV130" s="98"/>
      <c r="GW130" s="98"/>
      <c r="GX130" s="98"/>
      <c r="GY130" s="98"/>
      <c r="GZ130" s="98"/>
      <c r="HA130" s="98"/>
      <c r="HB130" s="98"/>
      <c r="HC130" s="98"/>
      <c r="HD130" s="98"/>
      <c r="HE130" s="98"/>
      <c r="HF130" s="98"/>
      <c r="HG130" s="98"/>
      <c r="HH130" s="98"/>
      <c r="HI130" s="98"/>
      <c r="HJ130" s="98"/>
      <c r="HK130" s="98"/>
      <c r="HL130" s="98"/>
      <c r="HM130" s="98"/>
      <c r="HN130" s="98"/>
      <c r="HO130" s="98"/>
      <c r="HP130" s="98"/>
      <c r="HQ130" s="98"/>
      <c r="HR130" s="53"/>
      <c r="HS130" s="53"/>
      <c r="HT130" s="53"/>
      <c r="HU130" s="53"/>
      <c r="HV130" s="53"/>
      <c r="HW130" s="53"/>
      <c r="HX130" s="53"/>
      <c r="HY130" s="53"/>
      <c r="HZ130" s="53"/>
      <c r="IA130" s="53"/>
      <c r="IB130" s="53"/>
      <c r="IC130" s="53"/>
      <c r="ID130" s="53"/>
    </row>
    <row r="131" spans="1:238" s="87" customFormat="1" ht="45" hidden="1" x14ac:dyDescent="0.25">
      <c r="A131" s="2"/>
      <c r="B131" s="94" t="s">
        <v>83</v>
      </c>
      <c r="C131" s="79" t="s">
        <v>27</v>
      </c>
      <c r="D131" s="79" t="s">
        <v>94</v>
      </c>
      <c r="E131" s="80" t="s">
        <v>84</v>
      </c>
      <c r="F131" s="79" t="s">
        <v>122</v>
      </c>
      <c r="G131" s="83"/>
      <c r="H131" s="83"/>
      <c r="I131" s="84"/>
      <c r="J131" s="86"/>
      <c r="K131" s="83"/>
      <c r="L131" s="83"/>
      <c r="M131" s="83"/>
      <c r="N131" s="83"/>
      <c r="O131" s="62"/>
      <c r="P131" s="83"/>
      <c r="Q131" s="71"/>
      <c r="R131" s="83"/>
      <c r="S131" s="83"/>
      <c r="T131" s="86"/>
      <c r="U131" s="15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  <c r="AU131" s="98"/>
      <c r="AV131" s="98"/>
      <c r="AW131" s="98"/>
      <c r="AX131" s="98"/>
      <c r="AY131" s="98"/>
      <c r="AZ131" s="98"/>
      <c r="BA131" s="98"/>
      <c r="BB131" s="98"/>
      <c r="BC131" s="98"/>
      <c r="BD131" s="98"/>
      <c r="BE131" s="98"/>
      <c r="BF131" s="98"/>
      <c r="BG131" s="98"/>
      <c r="BH131" s="98"/>
      <c r="BI131" s="98"/>
      <c r="BJ131" s="98"/>
      <c r="BK131" s="98"/>
      <c r="BL131" s="98"/>
      <c r="BM131" s="98"/>
      <c r="BN131" s="98"/>
      <c r="BO131" s="98"/>
      <c r="BP131" s="98"/>
      <c r="BQ131" s="98"/>
      <c r="BR131" s="98"/>
      <c r="BS131" s="98"/>
      <c r="BT131" s="98"/>
      <c r="BU131" s="98"/>
      <c r="BV131" s="98"/>
      <c r="BW131" s="98"/>
      <c r="BX131" s="98"/>
      <c r="BY131" s="98"/>
      <c r="BZ131" s="98"/>
      <c r="CA131" s="98"/>
      <c r="CB131" s="98"/>
      <c r="CC131" s="98"/>
      <c r="CD131" s="98"/>
      <c r="CE131" s="98"/>
      <c r="CF131" s="98"/>
      <c r="CG131" s="98"/>
      <c r="CH131" s="98"/>
      <c r="CI131" s="98"/>
      <c r="CJ131" s="98"/>
      <c r="CK131" s="98"/>
      <c r="CL131" s="98"/>
      <c r="CM131" s="98"/>
      <c r="CN131" s="98"/>
      <c r="CO131" s="98"/>
      <c r="CP131" s="98"/>
      <c r="CQ131" s="98"/>
      <c r="CR131" s="98"/>
      <c r="CS131" s="98"/>
      <c r="CT131" s="98"/>
      <c r="CU131" s="98"/>
      <c r="CV131" s="98"/>
      <c r="CW131" s="98"/>
      <c r="CX131" s="98"/>
      <c r="CY131" s="98"/>
      <c r="CZ131" s="98"/>
      <c r="DA131" s="98"/>
      <c r="DB131" s="98"/>
      <c r="DC131" s="98"/>
      <c r="DD131" s="98"/>
      <c r="DE131" s="98"/>
      <c r="DF131" s="98"/>
      <c r="DG131" s="98"/>
      <c r="DH131" s="98"/>
      <c r="DI131" s="98"/>
      <c r="DJ131" s="98"/>
      <c r="DK131" s="98"/>
      <c r="DL131" s="98"/>
      <c r="DM131" s="98"/>
      <c r="DN131" s="98"/>
      <c r="DO131" s="98"/>
      <c r="DP131" s="98"/>
      <c r="DQ131" s="98"/>
      <c r="DR131" s="98"/>
      <c r="DS131" s="98"/>
      <c r="DT131" s="98"/>
      <c r="DU131" s="98"/>
      <c r="DV131" s="98"/>
      <c r="DW131" s="98"/>
      <c r="DX131" s="98"/>
      <c r="DY131" s="98"/>
      <c r="DZ131" s="98"/>
      <c r="EA131" s="98"/>
      <c r="EB131" s="98"/>
      <c r="EC131" s="98"/>
      <c r="ED131" s="98"/>
      <c r="EE131" s="98"/>
      <c r="EF131" s="98"/>
      <c r="EG131" s="98"/>
      <c r="EH131" s="98"/>
      <c r="EI131" s="98"/>
      <c r="EJ131" s="98"/>
      <c r="EK131" s="98"/>
      <c r="EL131" s="98"/>
      <c r="EM131" s="98"/>
      <c r="EN131" s="98"/>
      <c r="EO131" s="98"/>
      <c r="EP131" s="98"/>
      <c r="EQ131" s="98"/>
      <c r="ER131" s="98"/>
      <c r="ES131" s="98"/>
      <c r="ET131" s="98"/>
      <c r="EU131" s="98"/>
      <c r="EV131" s="98"/>
      <c r="EW131" s="98"/>
      <c r="EX131" s="98"/>
      <c r="EY131" s="98"/>
      <c r="EZ131" s="98"/>
      <c r="FA131" s="98"/>
      <c r="FB131" s="98"/>
      <c r="FC131" s="98"/>
      <c r="FD131" s="98"/>
      <c r="FE131" s="98"/>
      <c r="FF131" s="98"/>
      <c r="FG131" s="98"/>
      <c r="FH131" s="98"/>
      <c r="FI131" s="98"/>
      <c r="FJ131" s="98"/>
      <c r="FK131" s="98"/>
      <c r="FL131" s="98"/>
      <c r="FM131" s="98"/>
      <c r="FN131" s="98"/>
      <c r="FO131" s="98"/>
      <c r="FP131" s="98"/>
      <c r="FQ131" s="98"/>
      <c r="FR131" s="98"/>
      <c r="FS131" s="98"/>
      <c r="FT131" s="98"/>
      <c r="FU131" s="98"/>
      <c r="FV131" s="98"/>
      <c r="FW131" s="98"/>
      <c r="FX131" s="98"/>
      <c r="FY131" s="98"/>
      <c r="FZ131" s="98"/>
      <c r="GA131" s="98"/>
      <c r="GB131" s="98"/>
      <c r="GC131" s="98"/>
      <c r="GD131" s="98"/>
      <c r="GE131" s="98"/>
      <c r="GF131" s="98"/>
      <c r="GG131" s="98"/>
      <c r="GH131" s="98"/>
      <c r="GI131" s="98"/>
      <c r="GJ131" s="98"/>
      <c r="GK131" s="98"/>
      <c r="GL131" s="98"/>
      <c r="GM131" s="98"/>
      <c r="GN131" s="98"/>
      <c r="GO131" s="98"/>
      <c r="GP131" s="98"/>
      <c r="GQ131" s="98"/>
      <c r="GR131" s="98"/>
      <c r="GS131" s="98"/>
      <c r="GT131" s="98"/>
      <c r="GU131" s="98"/>
      <c r="GV131" s="98"/>
      <c r="GW131" s="98"/>
      <c r="GX131" s="98"/>
      <c r="GY131" s="98"/>
      <c r="GZ131" s="98"/>
      <c r="HA131" s="98"/>
      <c r="HB131" s="98"/>
      <c r="HC131" s="98"/>
      <c r="HD131" s="98"/>
      <c r="HE131" s="98"/>
      <c r="HF131" s="98"/>
      <c r="HG131" s="98"/>
      <c r="HH131" s="98"/>
      <c r="HI131" s="98"/>
      <c r="HJ131" s="98"/>
      <c r="HK131" s="98"/>
      <c r="HL131" s="98"/>
      <c r="HM131" s="98"/>
      <c r="HN131" s="98"/>
      <c r="HO131" s="98"/>
      <c r="HP131" s="98"/>
      <c r="HQ131" s="98"/>
      <c r="HR131" s="53"/>
      <c r="HS131" s="53"/>
      <c r="HT131" s="53"/>
      <c r="HU131" s="53"/>
      <c r="HV131" s="53"/>
      <c r="HW131" s="53"/>
      <c r="HX131" s="53"/>
      <c r="HY131" s="53"/>
      <c r="HZ131" s="53"/>
      <c r="IA131" s="53"/>
      <c r="IB131" s="53"/>
      <c r="IC131" s="53"/>
      <c r="ID131" s="53"/>
    </row>
    <row r="132" spans="1:238" s="87" customFormat="1" ht="30" x14ac:dyDescent="0.25">
      <c r="A132" s="2"/>
      <c r="B132" s="182" t="s">
        <v>189</v>
      </c>
      <c r="C132" s="79" t="s">
        <v>27</v>
      </c>
      <c r="D132" s="79" t="s">
        <v>94</v>
      </c>
      <c r="E132" s="80" t="s">
        <v>190</v>
      </c>
      <c r="F132" s="79"/>
      <c r="G132" s="83">
        <f t="shared" ref="G132:G146" si="57">SUM(H132:M132)</f>
        <v>3135.6</v>
      </c>
      <c r="H132" s="83">
        <f t="shared" ref="H132:N132" si="58">H133+H134</f>
        <v>3135.6</v>
      </c>
      <c r="I132" s="84">
        <f t="shared" si="58"/>
        <v>0</v>
      </c>
      <c r="J132" s="86">
        <f t="shared" si="58"/>
        <v>0</v>
      </c>
      <c r="K132" s="83">
        <f t="shared" si="58"/>
        <v>0</v>
      </c>
      <c r="L132" s="83">
        <f t="shared" si="58"/>
        <v>0</v>
      </c>
      <c r="M132" s="83">
        <f t="shared" si="58"/>
        <v>0</v>
      </c>
      <c r="N132" s="83">
        <f t="shared" si="58"/>
        <v>0</v>
      </c>
      <c r="O132" s="62"/>
      <c r="P132" s="83">
        <f>P133+P134</f>
        <v>0</v>
      </c>
      <c r="Q132" s="71"/>
      <c r="R132" s="83">
        <f>R133+R134</f>
        <v>0</v>
      </c>
      <c r="S132" s="83">
        <f>S133+S134</f>
        <v>0</v>
      </c>
      <c r="T132" s="86"/>
      <c r="U132" s="15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8"/>
      <c r="BA132" s="98"/>
      <c r="BB132" s="98"/>
      <c r="BC132" s="98"/>
      <c r="BD132" s="98"/>
      <c r="BE132" s="98"/>
      <c r="BF132" s="98"/>
      <c r="BG132" s="98"/>
      <c r="BH132" s="98"/>
      <c r="BI132" s="98"/>
      <c r="BJ132" s="98"/>
      <c r="BK132" s="98"/>
      <c r="BL132" s="98"/>
      <c r="BM132" s="98"/>
      <c r="BN132" s="98"/>
      <c r="BO132" s="98"/>
      <c r="BP132" s="98"/>
      <c r="BQ132" s="98"/>
      <c r="BR132" s="98"/>
      <c r="BS132" s="98"/>
      <c r="BT132" s="98"/>
      <c r="BU132" s="98"/>
      <c r="BV132" s="98"/>
      <c r="BW132" s="98"/>
      <c r="BX132" s="98"/>
      <c r="BY132" s="98"/>
      <c r="BZ132" s="98"/>
      <c r="CA132" s="98"/>
      <c r="CB132" s="98"/>
      <c r="CC132" s="98"/>
      <c r="CD132" s="98"/>
      <c r="CE132" s="98"/>
      <c r="CF132" s="98"/>
      <c r="CG132" s="98"/>
      <c r="CH132" s="98"/>
      <c r="CI132" s="98"/>
      <c r="CJ132" s="98"/>
      <c r="CK132" s="98"/>
      <c r="CL132" s="98"/>
      <c r="CM132" s="98"/>
      <c r="CN132" s="98"/>
      <c r="CO132" s="98"/>
      <c r="CP132" s="98"/>
      <c r="CQ132" s="98"/>
      <c r="CR132" s="98"/>
      <c r="CS132" s="98"/>
      <c r="CT132" s="98"/>
      <c r="CU132" s="98"/>
      <c r="CV132" s="98"/>
      <c r="CW132" s="98"/>
      <c r="CX132" s="98"/>
      <c r="CY132" s="98"/>
      <c r="CZ132" s="98"/>
      <c r="DA132" s="98"/>
      <c r="DB132" s="98"/>
      <c r="DC132" s="98"/>
      <c r="DD132" s="98"/>
      <c r="DE132" s="98"/>
      <c r="DF132" s="98"/>
      <c r="DG132" s="98"/>
      <c r="DH132" s="98"/>
      <c r="DI132" s="98"/>
      <c r="DJ132" s="98"/>
      <c r="DK132" s="98"/>
      <c r="DL132" s="98"/>
      <c r="DM132" s="98"/>
      <c r="DN132" s="98"/>
      <c r="DO132" s="98"/>
      <c r="DP132" s="98"/>
      <c r="DQ132" s="98"/>
      <c r="DR132" s="98"/>
      <c r="DS132" s="98"/>
      <c r="DT132" s="98"/>
      <c r="DU132" s="98"/>
      <c r="DV132" s="98"/>
      <c r="DW132" s="98"/>
      <c r="DX132" s="98"/>
      <c r="DY132" s="98"/>
      <c r="DZ132" s="98"/>
      <c r="EA132" s="98"/>
      <c r="EB132" s="98"/>
      <c r="EC132" s="98"/>
      <c r="ED132" s="98"/>
      <c r="EE132" s="98"/>
      <c r="EF132" s="98"/>
      <c r="EG132" s="98"/>
      <c r="EH132" s="98"/>
      <c r="EI132" s="98"/>
      <c r="EJ132" s="98"/>
      <c r="EK132" s="98"/>
      <c r="EL132" s="98"/>
      <c r="EM132" s="98"/>
      <c r="EN132" s="98"/>
      <c r="EO132" s="98"/>
      <c r="EP132" s="98"/>
      <c r="EQ132" s="98"/>
      <c r="ER132" s="98"/>
      <c r="ES132" s="98"/>
      <c r="ET132" s="98"/>
      <c r="EU132" s="98"/>
      <c r="EV132" s="98"/>
      <c r="EW132" s="98"/>
      <c r="EX132" s="98"/>
      <c r="EY132" s="98"/>
      <c r="EZ132" s="98"/>
      <c r="FA132" s="98"/>
      <c r="FB132" s="98"/>
      <c r="FC132" s="98"/>
      <c r="FD132" s="98"/>
      <c r="FE132" s="98"/>
      <c r="FF132" s="98"/>
      <c r="FG132" s="98"/>
      <c r="FH132" s="98"/>
      <c r="FI132" s="98"/>
      <c r="FJ132" s="98"/>
      <c r="FK132" s="98"/>
      <c r="FL132" s="98"/>
      <c r="FM132" s="98"/>
      <c r="FN132" s="98"/>
      <c r="FO132" s="98"/>
      <c r="FP132" s="98"/>
      <c r="FQ132" s="98"/>
      <c r="FR132" s="98"/>
      <c r="FS132" s="98"/>
      <c r="FT132" s="98"/>
      <c r="FU132" s="98"/>
      <c r="FV132" s="98"/>
      <c r="FW132" s="98"/>
      <c r="FX132" s="98"/>
      <c r="FY132" s="98"/>
      <c r="FZ132" s="98"/>
      <c r="GA132" s="98"/>
      <c r="GB132" s="98"/>
      <c r="GC132" s="98"/>
      <c r="GD132" s="98"/>
      <c r="GE132" s="98"/>
      <c r="GF132" s="98"/>
      <c r="GG132" s="98"/>
      <c r="GH132" s="98"/>
      <c r="GI132" s="98"/>
      <c r="GJ132" s="98"/>
      <c r="GK132" s="98"/>
      <c r="GL132" s="98"/>
      <c r="GM132" s="98"/>
      <c r="GN132" s="98"/>
      <c r="GO132" s="98"/>
      <c r="GP132" s="98"/>
      <c r="GQ132" s="98"/>
      <c r="GR132" s="98"/>
      <c r="GS132" s="98"/>
      <c r="GT132" s="98"/>
      <c r="GU132" s="98"/>
      <c r="GV132" s="98"/>
      <c r="GW132" s="98"/>
      <c r="GX132" s="98"/>
      <c r="GY132" s="98"/>
      <c r="GZ132" s="98"/>
      <c r="HA132" s="98"/>
      <c r="HB132" s="98"/>
      <c r="HC132" s="98"/>
      <c r="HD132" s="98"/>
      <c r="HE132" s="98"/>
      <c r="HF132" s="98"/>
      <c r="HG132" s="98"/>
      <c r="HH132" s="98"/>
      <c r="HI132" s="98"/>
      <c r="HJ132" s="98"/>
      <c r="HK132" s="98"/>
      <c r="HL132" s="98"/>
      <c r="HM132" s="98"/>
      <c r="HN132" s="98"/>
      <c r="HO132" s="98"/>
      <c r="HP132" s="98"/>
      <c r="HQ132" s="98"/>
      <c r="HR132" s="53"/>
      <c r="HS132" s="53"/>
      <c r="HT132" s="53"/>
      <c r="HU132" s="53"/>
      <c r="HV132" s="53"/>
      <c r="HW132" s="53"/>
      <c r="HX132" s="53"/>
      <c r="HY132" s="53"/>
      <c r="HZ132" s="53"/>
      <c r="IA132" s="53"/>
      <c r="IB132" s="53"/>
      <c r="IC132" s="53"/>
      <c r="ID132" s="53"/>
    </row>
    <row r="133" spans="1:238" s="87" customFormat="1" ht="77.25" x14ac:dyDescent="0.25">
      <c r="A133" s="2"/>
      <c r="B133" s="176" t="s">
        <v>191</v>
      </c>
      <c r="C133" s="79" t="s">
        <v>27</v>
      </c>
      <c r="D133" s="79" t="s">
        <v>94</v>
      </c>
      <c r="E133" s="80" t="s">
        <v>192</v>
      </c>
      <c r="F133" s="79" t="s">
        <v>98</v>
      </c>
      <c r="G133" s="83">
        <f t="shared" si="57"/>
        <v>66</v>
      </c>
      <c r="H133" s="83">
        <v>66</v>
      </c>
      <c r="I133" s="84"/>
      <c r="J133" s="86">
        <v>0</v>
      </c>
      <c r="K133" s="83"/>
      <c r="L133" s="83"/>
      <c r="M133" s="83"/>
      <c r="N133" s="83">
        <v>0</v>
      </c>
      <c r="O133" s="62"/>
      <c r="P133" s="83">
        <v>0</v>
      </c>
      <c r="Q133" s="71"/>
      <c r="R133" s="83">
        <v>0</v>
      </c>
      <c r="S133" s="83">
        <v>0</v>
      </c>
      <c r="T133" s="86"/>
      <c r="U133" s="15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98"/>
      <c r="AM133" s="98"/>
      <c r="AN133" s="98"/>
      <c r="AO133" s="98"/>
      <c r="AP133" s="98"/>
      <c r="AQ133" s="98"/>
      <c r="AR133" s="98"/>
      <c r="AS133" s="98"/>
      <c r="AT133" s="98"/>
      <c r="AU133" s="98"/>
      <c r="AV133" s="98"/>
      <c r="AW133" s="98"/>
      <c r="AX133" s="98"/>
      <c r="AY133" s="98"/>
      <c r="AZ133" s="98"/>
      <c r="BA133" s="98"/>
      <c r="BB133" s="98"/>
      <c r="BC133" s="98"/>
      <c r="BD133" s="98"/>
      <c r="BE133" s="98"/>
      <c r="BF133" s="98"/>
      <c r="BG133" s="98"/>
      <c r="BH133" s="98"/>
      <c r="BI133" s="98"/>
      <c r="BJ133" s="98"/>
      <c r="BK133" s="98"/>
      <c r="BL133" s="98"/>
      <c r="BM133" s="98"/>
      <c r="BN133" s="98"/>
      <c r="BO133" s="98"/>
      <c r="BP133" s="98"/>
      <c r="BQ133" s="98"/>
      <c r="BR133" s="98"/>
      <c r="BS133" s="98"/>
      <c r="BT133" s="98"/>
      <c r="BU133" s="98"/>
      <c r="BV133" s="98"/>
      <c r="BW133" s="98"/>
      <c r="BX133" s="98"/>
      <c r="BY133" s="98"/>
      <c r="BZ133" s="98"/>
      <c r="CA133" s="98"/>
      <c r="CB133" s="98"/>
      <c r="CC133" s="98"/>
      <c r="CD133" s="98"/>
      <c r="CE133" s="98"/>
      <c r="CF133" s="98"/>
      <c r="CG133" s="98"/>
      <c r="CH133" s="98"/>
      <c r="CI133" s="98"/>
      <c r="CJ133" s="98"/>
      <c r="CK133" s="98"/>
      <c r="CL133" s="98"/>
      <c r="CM133" s="98"/>
      <c r="CN133" s="98"/>
      <c r="CO133" s="98"/>
      <c r="CP133" s="98"/>
      <c r="CQ133" s="98"/>
      <c r="CR133" s="98"/>
      <c r="CS133" s="98"/>
      <c r="CT133" s="98"/>
      <c r="CU133" s="98"/>
      <c r="CV133" s="98"/>
      <c r="CW133" s="98"/>
      <c r="CX133" s="98"/>
      <c r="CY133" s="98"/>
      <c r="CZ133" s="98"/>
      <c r="DA133" s="98"/>
      <c r="DB133" s="98"/>
      <c r="DC133" s="98"/>
      <c r="DD133" s="98"/>
      <c r="DE133" s="98"/>
      <c r="DF133" s="98"/>
      <c r="DG133" s="98"/>
      <c r="DH133" s="98"/>
      <c r="DI133" s="98"/>
      <c r="DJ133" s="98"/>
      <c r="DK133" s="98"/>
      <c r="DL133" s="98"/>
      <c r="DM133" s="98"/>
      <c r="DN133" s="98"/>
      <c r="DO133" s="98"/>
      <c r="DP133" s="98"/>
      <c r="DQ133" s="98"/>
      <c r="DR133" s="98"/>
      <c r="DS133" s="98"/>
      <c r="DT133" s="98"/>
      <c r="DU133" s="98"/>
      <c r="DV133" s="98"/>
      <c r="DW133" s="98"/>
      <c r="DX133" s="98"/>
      <c r="DY133" s="98"/>
      <c r="DZ133" s="98"/>
      <c r="EA133" s="98"/>
      <c r="EB133" s="98"/>
      <c r="EC133" s="98"/>
      <c r="ED133" s="98"/>
      <c r="EE133" s="98"/>
      <c r="EF133" s="98"/>
      <c r="EG133" s="98"/>
      <c r="EH133" s="98"/>
      <c r="EI133" s="98"/>
      <c r="EJ133" s="98"/>
      <c r="EK133" s="98"/>
      <c r="EL133" s="98"/>
      <c r="EM133" s="98"/>
      <c r="EN133" s="98"/>
      <c r="EO133" s="98"/>
      <c r="EP133" s="98"/>
      <c r="EQ133" s="98"/>
      <c r="ER133" s="98"/>
      <c r="ES133" s="98"/>
      <c r="ET133" s="98"/>
      <c r="EU133" s="98"/>
      <c r="EV133" s="98"/>
      <c r="EW133" s="98"/>
      <c r="EX133" s="98"/>
      <c r="EY133" s="98"/>
      <c r="EZ133" s="98"/>
      <c r="FA133" s="98"/>
      <c r="FB133" s="98"/>
      <c r="FC133" s="98"/>
      <c r="FD133" s="98"/>
      <c r="FE133" s="98"/>
      <c r="FF133" s="98"/>
      <c r="FG133" s="98"/>
      <c r="FH133" s="98"/>
      <c r="FI133" s="98"/>
      <c r="FJ133" s="98"/>
      <c r="FK133" s="98"/>
      <c r="FL133" s="98"/>
      <c r="FM133" s="98"/>
      <c r="FN133" s="98"/>
      <c r="FO133" s="98"/>
      <c r="FP133" s="98"/>
      <c r="FQ133" s="98"/>
      <c r="FR133" s="98"/>
      <c r="FS133" s="98"/>
      <c r="FT133" s="98"/>
      <c r="FU133" s="98"/>
      <c r="FV133" s="98"/>
      <c r="FW133" s="98"/>
      <c r="FX133" s="98"/>
      <c r="FY133" s="98"/>
      <c r="FZ133" s="98"/>
      <c r="GA133" s="98"/>
      <c r="GB133" s="98"/>
      <c r="GC133" s="98"/>
      <c r="GD133" s="98"/>
      <c r="GE133" s="98"/>
      <c r="GF133" s="98"/>
      <c r="GG133" s="98"/>
      <c r="GH133" s="98"/>
      <c r="GI133" s="98"/>
      <c r="GJ133" s="98"/>
      <c r="GK133" s="98"/>
      <c r="GL133" s="98"/>
      <c r="GM133" s="98"/>
      <c r="GN133" s="98"/>
      <c r="GO133" s="98"/>
      <c r="GP133" s="98"/>
      <c r="GQ133" s="98"/>
      <c r="GR133" s="98"/>
      <c r="GS133" s="98"/>
      <c r="GT133" s="98"/>
      <c r="GU133" s="98"/>
      <c r="GV133" s="98"/>
      <c r="GW133" s="98"/>
      <c r="GX133" s="98"/>
      <c r="GY133" s="98"/>
      <c r="GZ133" s="98"/>
      <c r="HA133" s="98"/>
      <c r="HB133" s="98"/>
      <c r="HC133" s="98"/>
      <c r="HD133" s="98"/>
      <c r="HE133" s="98"/>
      <c r="HF133" s="98"/>
      <c r="HG133" s="98"/>
      <c r="HH133" s="98"/>
      <c r="HI133" s="98"/>
      <c r="HJ133" s="98"/>
      <c r="HK133" s="98"/>
      <c r="HL133" s="98"/>
      <c r="HM133" s="98"/>
      <c r="HN133" s="98"/>
      <c r="HO133" s="98"/>
      <c r="HP133" s="98"/>
      <c r="HQ133" s="98"/>
      <c r="HR133" s="53"/>
      <c r="HS133" s="53"/>
      <c r="HT133" s="53"/>
      <c r="HU133" s="53"/>
      <c r="HV133" s="53"/>
      <c r="HW133" s="53"/>
      <c r="HX133" s="53"/>
      <c r="HY133" s="53"/>
      <c r="HZ133" s="53"/>
      <c r="IA133" s="53"/>
      <c r="IB133" s="53"/>
      <c r="IC133" s="53"/>
      <c r="ID133" s="53"/>
    </row>
    <row r="134" spans="1:238" s="87" customFormat="1" ht="75" x14ac:dyDescent="0.25">
      <c r="A134" s="2"/>
      <c r="B134" s="105" t="s">
        <v>193</v>
      </c>
      <c r="C134" s="106" t="s">
        <v>27</v>
      </c>
      <c r="D134" s="106" t="s">
        <v>94</v>
      </c>
      <c r="E134" s="91" t="s">
        <v>194</v>
      </c>
      <c r="F134" s="106" t="s">
        <v>98</v>
      </c>
      <c r="G134" s="83">
        <f t="shared" si="57"/>
        <v>3069.6</v>
      </c>
      <c r="H134" s="83">
        <v>3069.6</v>
      </c>
      <c r="I134" s="84"/>
      <c r="J134" s="86">
        <v>0</v>
      </c>
      <c r="K134" s="83"/>
      <c r="L134" s="83"/>
      <c r="M134" s="83"/>
      <c r="N134" s="83">
        <v>0</v>
      </c>
      <c r="O134" s="62"/>
      <c r="P134" s="83">
        <v>0</v>
      </c>
      <c r="Q134" s="71"/>
      <c r="R134" s="128">
        <v>0</v>
      </c>
      <c r="S134" s="128">
        <v>0</v>
      </c>
      <c r="T134" s="131"/>
      <c r="U134" s="15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8"/>
      <c r="AK134" s="98"/>
      <c r="AL134" s="98"/>
      <c r="AM134" s="98"/>
      <c r="AN134" s="98"/>
      <c r="AO134" s="98"/>
      <c r="AP134" s="98"/>
      <c r="AQ134" s="98"/>
      <c r="AR134" s="98"/>
      <c r="AS134" s="98"/>
      <c r="AT134" s="98"/>
      <c r="AU134" s="98"/>
      <c r="AV134" s="98"/>
      <c r="AW134" s="98"/>
      <c r="AX134" s="98"/>
      <c r="AY134" s="98"/>
      <c r="AZ134" s="98"/>
      <c r="BA134" s="98"/>
      <c r="BB134" s="98"/>
      <c r="BC134" s="98"/>
      <c r="BD134" s="98"/>
      <c r="BE134" s="98"/>
      <c r="BF134" s="98"/>
      <c r="BG134" s="98"/>
      <c r="BH134" s="98"/>
      <c r="BI134" s="98"/>
      <c r="BJ134" s="98"/>
      <c r="BK134" s="98"/>
      <c r="BL134" s="98"/>
      <c r="BM134" s="98"/>
      <c r="BN134" s="98"/>
      <c r="BO134" s="98"/>
      <c r="BP134" s="98"/>
      <c r="BQ134" s="98"/>
      <c r="BR134" s="98"/>
      <c r="BS134" s="98"/>
      <c r="BT134" s="98"/>
      <c r="BU134" s="98"/>
      <c r="BV134" s="98"/>
      <c r="BW134" s="98"/>
      <c r="BX134" s="98"/>
      <c r="BY134" s="98"/>
      <c r="BZ134" s="98"/>
      <c r="CA134" s="98"/>
      <c r="CB134" s="98"/>
      <c r="CC134" s="98"/>
      <c r="CD134" s="98"/>
      <c r="CE134" s="98"/>
      <c r="CF134" s="98"/>
      <c r="CG134" s="98"/>
      <c r="CH134" s="98"/>
      <c r="CI134" s="98"/>
      <c r="CJ134" s="98"/>
      <c r="CK134" s="98"/>
      <c r="CL134" s="98"/>
      <c r="CM134" s="98"/>
      <c r="CN134" s="98"/>
      <c r="CO134" s="98"/>
      <c r="CP134" s="98"/>
      <c r="CQ134" s="98"/>
      <c r="CR134" s="98"/>
      <c r="CS134" s="98"/>
      <c r="CT134" s="98"/>
      <c r="CU134" s="98"/>
      <c r="CV134" s="98"/>
      <c r="CW134" s="98"/>
      <c r="CX134" s="98"/>
      <c r="CY134" s="98"/>
      <c r="CZ134" s="98"/>
      <c r="DA134" s="98"/>
      <c r="DB134" s="98"/>
      <c r="DC134" s="98"/>
      <c r="DD134" s="98"/>
      <c r="DE134" s="98"/>
      <c r="DF134" s="98"/>
      <c r="DG134" s="98"/>
      <c r="DH134" s="98"/>
      <c r="DI134" s="98"/>
      <c r="DJ134" s="98"/>
      <c r="DK134" s="98"/>
      <c r="DL134" s="98"/>
      <c r="DM134" s="98"/>
      <c r="DN134" s="98"/>
      <c r="DO134" s="98"/>
      <c r="DP134" s="98"/>
      <c r="DQ134" s="98"/>
      <c r="DR134" s="98"/>
      <c r="DS134" s="98"/>
      <c r="DT134" s="98"/>
      <c r="DU134" s="98"/>
      <c r="DV134" s="98"/>
      <c r="DW134" s="98"/>
      <c r="DX134" s="98"/>
      <c r="DY134" s="98"/>
      <c r="DZ134" s="98"/>
      <c r="EA134" s="98"/>
      <c r="EB134" s="98"/>
      <c r="EC134" s="98"/>
      <c r="ED134" s="98"/>
      <c r="EE134" s="98"/>
      <c r="EF134" s="98"/>
      <c r="EG134" s="98"/>
      <c r="EH134" s="98"/>
      <c r="EI134" s="98"/>
      <c r="EJ134" s="98"/>
      <c r="EK134" s="98"/>
      <c r="EL134" s="98"/>
      <c r="EM134" s="98"/>
      <c r="EN134" s="98"/>
      <c r="EO134" s="98"/>
      <c r="EP134" s="98"/>
      <c r="EQ134" s="98"/>
      <c r="ER134" s="98"/>
      <c r="ES134" s="98"/>
      <c r="ET134" s="98"/>
      <c r="EU134" s="98"/>
      <c r="EV134" s="98"/>
      <c r="EW134" s="98"/>
      <c r="EX134" s="98"/>
      <c r="EY134" s="98"/>
      <c r="EZ134" s="98"/>
      <c r="FA134" s="98"/>
      <c r="FB134" s="98"/>
      <c r="FC134" s="98"/>
      <c r="FD134" s="98"/>
      <c r="FE134" s="98"/>
      <c r="FF134" s="98"/>
      <c r="FG134" s="98"/>
      <c r="FH134" s="98"/>
      <c r="FI134" s="98"/>
      <c r="FJ134" s="98"/>
      <c r="FK134" s="98"/>
      <c r="FL134" s="98"/>
      <c r="FM134" s="98"/>
      <c r="FN134" s="98"/>
      <c r="FO134" s="98"/>
      <c r="FP134" s="98"/>
      <c r="FQ134" s="98"/>
      <c r="FR134" s="98"/>
      <c r="FS134" s="98"/>
      <c r="FT134" s="98"/>
      <c r="FU134" s="98"/>
      <c r="FV134" s="98"/>
      <c r="FW134" s="98"/>
      <c r="FX134" s="98"/>
      <c r="FY134" s="98"/>
      <c r="FZ134" s="98"/>
      <c r="GA134" s="98"/>
      <c r="GB134" s="98"/>
      <c r="GC134" s="98"/>
      <c r="GD134" s="98"/>
      <c r="GE134" s="98"/>
      <c r="GF134" s="98"/>
      <c r="GG134" s="98"/>
      <c r="GH134" s="98"/>
      <c r="GI134" s="98"/>
      <c r="GJ134" s="98"/>
      <c r="GK134" s="98"/>
      <c r="GL134" s="98"/>
      <c r="GM134" s="98"/>
      <c r="GN134" s="98"/>
      <c r="GO134" s="98"/>
      <c r="GP134" s="98"/>
      <c r="GQ134" s="98"/>
      <c r="GR134" s="98"/>
      <c r="GS134" s="98"/>
      <c r="GT134" s="98"/>
      <c r="GU134" s="98"/>
      <c r="GV134" s="98"/>
      <c r="GW134" s="98"/>
      <c r="GX134" s="98"/>
      <c r="GY134" s="98"/>
      <c r="GZ134" s="98"/>
      <c r="HA134" s="98"/>
      <c r="HB134" s="98"/>
      <c r="HC134" s="98"/>
      <c r="HD134" s="98"/>
      <c r="HE134" s="98"/>
      <c r="HF134" s="98"/>
      <c r="HG134" s="98"/>
      <c r="HH134" s="98"/>
      <c r="HI134" s="98"/>
      <c r="HJ134" s="98"/>
      <c r="HK134" s="98"/>
      <c r="HL134" s="98"/>
      <c r="HM134" s="98"/>
      <c r="HN134" s="98"/>
      <c r="HO134" s="98"/>
      <c r="HP134" s="98"/>
      <c r="HQ134" s="98"/>
      <c r="HR134" s="53"/>
      <c r="HS134" s="53"/>
      <c r="HT134" s="53"/>
      <c r="HU134" s="53"/>
      <c r="HV134" s="53"/>
      <c r="HW134" s="53"/>
      <c r="HX134" s="53"/>
      <c r="HY134" s="53"/>
      <c r="HZ134" s="53"/>
      <c r="IA134" s="53"/>
      <c r="IB134" s="53"/>
      <c r="IC134" s="53"/>
      <c r="ID134" s="53"/>
    </row>
    <row r="135" spans="1:238" s="87" customFormat="1" ht="30" x14ac:dyDescent="0.25">
      <c r="A135" s="2"/>
      <c r="B135" s="173" t="s">
        <v>130</v>
      </c>
      <c r="C135" s="150" t="s">
        <v>27</v>
      </c>
      <c r="D135" s="150" t="s">
        <v>94</v>
      </c>
      <c r="E135" s="151" t="s">
        <v>194</v>
      </c>
      <c r="F135" s="150" t="s">
        <v>98</v>
      </c>
      <c r="G135" s="152">
        <f t="shared" si="57"/>
        <v>3.1</v>
      </c>
      <c r="H135" s="152">
        <v>3.1</v>
      </c>
      <c r="I135" s="166"/>
      <c r="J135" s="183"/>
      <c r="K135" s="152"/>
      <c r="L135" s="152"/>
      <c r="M135" s="152"/>
      <c r="N135" s="152">
        <v>0</v>
      </c>
      <c r="O135" s="156"/>
      <c r="P135" s="152">
        <v>0</v>
      </c>
      <c r="Q135" s="157"/>
      <c r="R135" s="153">
        <v>0</v>
      </c>
      <c r="S135" s="153">
        <v>0</v>
      </c>
      <c r="T135" s="16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98"/>
      <c r="AM135" s="98"/>
      <c r="AN135" s="98"/>
      <c r="AO135" s="98"/>
      <c r="AP135" s="98"/>
      <c r="AQ135" s="98"/>
      <c r="AR135" s="98"/>
      <c r="AS135" s="98"/>
      <c r="AT135" s="98"/>
      <c r="AU135" s="98"/>
      <c r="AV135" s="98"/>
      <c r="AW135" s="98"/>
      <c r="AX135" s="98"/>
      <c r="AY135" s="98"/>
      <c r="AZ135" s="98"/>
      <c r="BA135" s="98"/>
      <c r="BB135" s="98"/>
      <c r="BC135" s="98"/>
      <c r="BD135" s="98"/>
      <c r="BE135" s="98"/>
      <c r="BF135" s="98"/>
      <c r="BG135" s="98"/>
      <c r="BH135" s="98"/>
      <c r="BI135" s="98"/>
      <c r="BJ135" s="98"/>
      <c r="BK135" s="98"/>
      <c r="BL135" s="98"/>
      <c r="BM135" s="98"/>
      <c r="BN135" s="98"/>
      <c r="BO135" s="98"/>
      <c r="BP135" s="98"/>
      <c r="BQ135" s="98"/>
      <c r="BR135" s="98"/>
      <c r="BS135" s="98"/>
      <c r="BT135" s="98"/>
      <c r="BU135" s="98"/>
      <c r="BV135" s="98"/>
      <c r="BW135" s="98"/>
      <c r="BX135" s="98"/>
      <c r="BY135" s="98"/>
      <c r="BZ135" s="98"/>
      <c r="CA135" s="98"/>
      <c r="CB135" s="98"/>
      <c r="CC135" s="98"/>
      <c r="CD135" s="98"/>
      <c r="CE135" s="98"/>
      <c r="CF135" s="98"/>
      <c r="CG135" s="98"/>
      <c r="CH135" s="98"/>
      <c r="CI135" s="98"/>
      <c r="CJ135" s="98"/>
      <c r="CK135" s="98"/>
      <c r="CL135" s="98"/>
      <c r="CM135" s="98"/>
      <c r="CN135" s="98"/>
      <c r="CO135" s="98"/>
      <c r="CP135" s="98"/>
      <c r="CQ135" s="98"/>
      <c r="CR135" s="98"/>
      <c r="CS135" s="98"/>
      <c r="CT135" s="98"/>
      <c r="CU135" s="98"/>
      <c r="CV135" s="98"/>
      <c r="CW135" s="98"/>
      <c r="CX135" s="98"/>
      <c r="CY135" s="98"/>
      <c r="CZ135" s="98"/>
      <c r="DA135" s="98"/>
      <c r="DB135" s="98"/>
      <c r="DC135" s="98"/>
      <c r="DD135" s="98"/>
      <c r="DE135" s="98"/>
      <c r="DF135" s="98"/>
      <c r="DG135" s="98"/>
      <c r="DH135" s="98"/>
      <c r="DI135" s="98"/>
      <c r="DJ135" s="98"/>
      <c r="DK135" s="98"/>
      <c r="DL135" s="98"/>
      <c r="DM135" s="98"/>
      <c r="DN135" s="98"/>
      <c r="DO135" s="98"/>
      <c r="DP135" s="98"/>
      <c r="DQ135" s="98"/>
      <c r="DR135" s="98"/>
      <c r="DS135" s="98"/>
      <c r="DT135" s="98"/>
      <c r="DU135" s="98"/>
      <c r="DV135" s="98"/>
      <c r="DW135" s="98"/>
      <c r="DX135" s="98"/>
      <c r="DY135" s="98"/>
      <c r="DZ135" s="98"/>
      <c r="EA135" s="98"/>
      <c r="EB135" s="98"/>
      <c r="EC135" s="98"/>
      <c r="ED135" s="98"/>
      <c r="EE135" s="98"/>
      <c r="EF135" s="98"/>
      <c r="EG135" s="98"/>
      <c r="EH135" s="98"/>
      <c r="EI135" s="98"/>
      <c r="EJ135" s="98"/>
      <c r="EK135" s="98"/>
      <c r="EL135" s="98"/>
      <c r="EM135" s="98"/>
      <c r="EN135" s="98"/>
      <c r="EO135" s="98"/>
      <c r="EP135" s="98"/>
      <c r="EQ135" s="98"/>
      <c r="ER135" s="98"/>
      <c r="ES135" s="98"/>
      <c r="ET135" s="98"/>
      <c r="EU135" s="98"/>
      <c r="EV135" s="98"/>
      <c r="EW135" s="98"/>
      <c r="EX135" s="98"/>
      <c r="EY135" s="98"/>
      <c r="EZ135" s="98"/>
      <c r="FA135" s="98"/>
      <c r="FB135" s="98"/>
      <c r="FC135" s="98"/>
      <c r="FD135" s="98"/>
      <c r="FE135" s="98"/>
      <c r="FF135" s="98"/>
      <c r="FG135" s="98"/>
      <c r="FH135" s="98"/>
      <c r="FI135" s="98"/>
      <c r="FJ135" s="98"/>
      <c r="FK135" s="98"/>
      <c r="FL135" s="98"/>
      <c r="FM135" s="98"/>
      <c r="FN135" s="98"/>
      <c r="FO135" s="98"/>
      <c r="FP135" s="98"/>
      <c r="FQ135" s="98"/>
      <c r="FR135" s="98"/>
      <c r="FS135" s="98"/>
      <c r="FT135" s="98"/>
      <c r="FU135" s="98"/>
      <c r="FV135" s="98"/>
      <c r="FW135" s="98"/>
      <c r="FX135" s="98"/>
      <c r="FY135" s="98"/>
      <c r="FZ135" s="98"/>
      <c r="GA135" s="98"/>
      <c r="GB135" s="98"/>
      <c r="GC135" s="98"/>
      <c r="GD135" s="98"/>
      <c r="GE135" s="98"/>
      <c r="GF135" s="98"/>
      <c r="GG135" s="98"/>
      <c r="GH135" s="98"/>
      <c r="GI135" s="98"/>
      <c r="GJ135" s="98"/>
      <c r="GK135" s="98"/>
      <c r="GL135" s="98"/>
      <c r="GM135" s="98"/>
      <c r="GN135" s="98"/>
      <c r="GO135" s="98"/>
      <c r="GP135" s="98"/>
      <c r="GQ135" s="98"/>
      <c r="GR135" s="98"/>
      <c r="GS135" s="98"/>
      <c r="GT135" s="98"/>
      <c r="GU135" s="98"/>
      <c r="GV135" s="98"/>
      <c r="GW135" s="98"/>
      <c r="GX135" s="98"/>
      <c r="GY135" s="98"/>
      <c r="GZ135" s="98"/>
      <c r="HA135" s="98"/>
      <c r="HB135" s="98"/>
      <c r="HC135" s="98"/>
      <c r="HD135" s="98"/>
      <c r="HE135" s="98"/>
      <c r="HF135" s="98"/>
      <c r="HG135" s="98"/>
      <c r="HH135" s="98"/>
      <c r="HI135" s="98"/>
      <c r="HJ135" s="98"/>
      <c r="HK135" s="98"/>
      <c r="HL135" s="98"/>
      <c r="HM135" s="98"/>
      <c r="HN135" s="98"/>
      <c r="HO135" s="98"/>
      <c r="HP135" s="98"/>
      <c r="HQ135" s="98"/>
      <c r="HR135" s="159"/>
      <c r="HS135" s="159"/>
      <c r="HT135" s="159"/>
      <c r="HU135" s="159"/>
      <c r="HV135" s="159"/>
      <c r="HW135" s="159"/>
      <c r="HX135" s="159"/>
      <c r="HY135" s="159"/>
      <c r="HZ135" s="159"/>
      <c r="IA135" s="159"/>
      <c r="IB135" s="159"/>
      <c r="IC135" s="159"/>
      <c r="ID135" s="159"/>
    </row>
    <row r="136" spans="1:238" s="87" customFormat="1" x14ac:dyDescent="0.25">
      <c r="A136" s="2"/>
      <c r="B136" s="63" t="s">
        <v>195</v>
      </c>
      <c r="C136" s="64" t="s">
        <v>196</v>
      </c>
      <c r="D136" s="64"/>
      <c r="E136" s="110"/>
      <c r="F136" s="109"/>
      <c r="G136" s="68">
        <f t="shared" si="57"/>
        <v>9918.7000000000007</v>
      </c>
      <c r="H136" s="68">
        <f t="shared" ref="H136:N136" si="59">H137</f>
        <v>8921.7000000000007</v>
      </c>
      <c r="I136" s="69">
        <f t="shared" si="59"/>
        <v>962</v>
      </c>
      <c r="J136" s="111">
        <f t="shared" si="59"/>
        <v>35</v>
      </c>
      <c r="K136" s="68">
        <f t="shared" si="59"/>
        <v>0</v>
      </c>
      <c r="L136" s="68">
        <f t="shared" si="59"/>
        <v>0</v>
      </c>
      <c r="M136" s="68">
        <f t="shared" si="59"/>
        <v>0</v>
      </c>
      <c r="N136" s="68">
        <f t="shared" si="59"/>
        <v>8974.7999999999993</v>
      </c>
      <c r="O136" s="62">
        <f t="shared" ref="O136:O151" si="60">N136-M136</f>
        <v>8974.7999999999993</v>
      </c>
      <c r="P136" s="68">
        <f>P137</f>
        <v>8974.7999999999993</v>
      </c>
      <c r="Q136" s="71"/>
      <c r="R136" s="68">
        <f>R137</f>
        <v>9030.0999999999985</v>
      </c>
      <c r="S136" s="68">
        <f>S137</f>
        <v>9030.0999999999985</v>
      </c>
      <c r="T136" s="70"/>
      <c r="U136" s="112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113"/>
      <c r="AH136" s="113"/>
      <c r="AI136" s="113"/>
      <c r="AJ136" s="113"/>
      <c r="AK136" s="113"/>
      <c r="AL136" s="113"/>
      <c r="AM136" s="113"/>
      <c r="AN136" s="113"/>
      <c r="AO136" s="113"/>
      <c r="AP136" s="113"/>
      <c r="AQ136" s="113"/>
      <c r="AR136" s="113"/>
      <c r="AS136" s="113"/>
      <c r="AT136" s="113"/>
      <c r="AU136" s="113"/>
      <c r="AV136" s="113"/>
      <c r="AW136" s="113"/>
      <c r="AX136" s="113"/>
      <c r="AY136" s="113"/>
      <c r="AZ136" s="113"/>
      <c r="BA136" s="113"/>
      <c r="BB136" s="113"/>
      <c r="BC136" s="113"/>
      <c r="BD136" s="113"/>
      <c r="BE136" s="113"/>
      <c r="BF136" s="113"/>
      <c r="BG136" s="113"/>
      <c r="BH136" s="113"/>
      <c r="BI136" s="113"/>
      <c r="BJ136" s="113"/>
      <c r="BK136" s="113"/>
      <c r="BL136" s="113"/>
      <c r="BM136" s="113"/>
      <c r="BN136" s="113"/>
      <c r="BO136" s="113"/>
      <c r="BP136" s="113"/>
      <c r="BQ136" s="113"/>
      <c r="BR136" s="113"/>
      <c r="BS136" s="113"/>
      <c r="BT136" s="113"/>
      <c r="BU136" s="113"/>
      <c r="BV136" s="113"/>
      <c r="BW136" s="113"/>
      <c r="BX136" s="113"/>
      <c r="BY136" s="113"/>
      <c r="BZ136" s="113"/>
      <c r="CA136" s="113"/>
      <c r="CB136" s="113"/>
      <c r="CC136" s="113"/>
      <c r="CD136" s="113"/>
      <c r="CE136" s="113"/>
      <c r="CF136" s="113"/>
      <c r="CG136" s="113"/>
      <c r="CH136" s="113"/>
      <c r="CI136" s="113"/>
      <c r="CJ136" s="113"/>
      <c r="CK136" s="113"/>
      <c r="CL136" s="113"/>
      <c r="CM136" s="113"/>
      <c r="CN136" s="113"/>
      <c r="CO136" s="113"/>
      <c r="CP136" s="113"/>
      <c r="CQ136" s="113"/>
      <c r="CR136" s="113"/>
      <c r="CS136" s="113"/>
      <c r="CT136" s="113"/>
      <c r="CU136" s="113"/>
      <c r="CV136" s="113"/>
      <c r="CW136" s="113"/>
      <c r="CX136" s="113"/>
      <c r="CY136" s="113"/>
      <c r="CZ136" s="113"/>
      <c r="DA136" s="113"/>
      <c r="DB136" s="113"/>
      <c r="DC136" s="113"/>
      <c r="DD136" s="113"/>
      <c r="DE136" s="113"/>
      <c r="DF136" s="113"/>
      <c r="DG136" s="113"/>
      <c r="DH136" s="113"/>
      <c r="DI136" s="113"/>
      <c r="DJ136" s="113"/>
      <c r="DK136" s="113"/>
      <c r="DL136" s="113"/>
      <c r="DM136" s="113"/>
      <c r="DN136" s="113"/>
      <c r="DO136" s="113"/>
      <c r="DP136" s="113"/>
      <c r="DQ136" s="113"/>
      <c r="DR136" s="113"/>
      <c r="DS136" s="113"/>
      <c r="DT136" s="113"/>
      <c r="DU136" s="113"/>
      <c r="DV136" s="113"/>
      <c r="DW136" s="113"/>
      <c r="DX136" s="113"/>
      <c r="DY136" s="113"/>
      <c r="DZ136" s="113"/>
      <c r="EA136" s="113"/>
      <c r="EB136" s="113"/>
      <c r="EC136" s="113"/>
      <c r="ED136" s="113"/>
      <c r="EE136" s="113"/>
      <c r="EF136" s="113"/>
      <c r="EG136" s="113"/>
      <c r="EH136" s="113"/>
      <c r="EI136" s="113"/>
      <c r="EJ136" s="113"/>
      <c r="EK136" s="113"/>
      <c r="EL136" s="113"/>
      <c r="EM136" s="113"/>
      <c r="EN136" s="113"/>
      <c r="EO136" s="113"/>
      <c r="EP136" s="113"/>
      <c r="EQ136" s="113"/>
      <c r="ER136" s="113"/>
      <c r="ES136" s="113"/>
      <c r="ET136" s="113"/>
      <c r="EU136" s="113"/>
      <c r="EV136" s="113"/>
      <c r="EW136" s="113"/>
      <c r="EX136" s="113"/>
      <c r="EY136" s="113"/>
      <c r="EZ136" s="113"/>
      <c r="FA136" s="113"/>
      <c r="FB136" s="113"/>
      <c r="FC136" s="113"/>
      <c r="FD136" s="113"/>
      <c r="FE136" s="113"/>
      <c r="FF136" s="113"/>
      <c r="FG136" s="113"/>
      <c r="FH136" s="113"/>
      <c r="FI136" s="113"/>
      <c r="FJ136" s="113"/>
      <c r="FK136" s="113"/>
      <c r="FL136" s="113"/>
      <c r="FM136" s="113"/>
      <c r="FN136" s="113"/>
      <c r="FO136" s="113"/>
      <c r="FP136" s="113"/>
      <c r="FQ136" s="113"/>
      <c r="FR136" s="113"/>
      <c r="FS136" s="113"/>
      <c r="FT136" s="113"/>
      <c r="FU136" s="113"/>
      <c r="FV136" s="113"/>
      <c r="FW136" s="113"/>
      <c r="FX136" s="113"/>
      <c r="FY136" s="113"/>
      <c r="FZ136" s="113"/>
      <c r="GA136" s="113"/>
      <c r="GB136" s="113"/>
      <c r="GC136" s="113"/>
      <c r="GD136" s="113"/>
      <c r="GE136" s="113"/>
      <c r="GF136" s="113"/>
      <c r="GG136" s="113"/>
      <c r="GH136" s="113"/>
      <c r="GI136" s="113"/>
      <c r="GJ136" s="113"/>
      <c r="GK136" s="113"/>
      <c r="GL136" s="113"/>
      <c r="GM136" s="113"/>
      <c r="GN136" s="113"/>
      <c r="GO136" s="113"/>
      <c r="GP136" s="113"/>
      <c r="GQ136" s="113"/>
      <c r="GR136" s="113"/>
      <c r="GS136" s="113"/>
      <c r="GT136" s="113"/>
      <c r="GU136" s="113"/>
      <c r="GV136" s="113"/>
      <c r="GW136" s="113"/>
      <c r="GX136" s="113"/>
      <c r="GY136" s="113"/>
      <c r="GZ136" s="113"/>
      <c r="HA136" s="113"/>
      <c r="HB136" s="113"/>
      <c r="HC136" s="113"/>
      <c r="HD136" s="113"/>
      <c r="HE136" s="113"/>
      <c r="HF136" s="113"/>
      <c r="HG136" s="113"/>
      <c r="HH136" s="113"/>
      <c r="HI136" s="113"/>
      <c r="HJ136" s="113"/>
      <c r="HK136" s="113"/>
      <c r="HL136" s="113"/>
      <c r="HM136" s="113"/>
      <c r="HN136" s="113"/>
      <c r="HO136" s="113"/>
      <c r="HP136" s="113"/>
      <c r="HQ136" s="113"/>
      <c r="HR136" s="53"/>
      <c r="HS136" s="53"/>
      <c r="HT136" s="53"/>
      <c r="HU136" s="53"/>
      <c r="HV136" s="53"/>
      <c r="HW136" s="53"/>
      <c r="HX136" s="53"/>
      <c r="HY136" s="53"/>
      <c r="HZ136" s="53"/>
      <c r="IA136" s="53"/>
      <c r="IB136" s="53"/>
      <c r="IC136" s="53"/>
      <c r="ID136" s="53"/>
    </row>
    <row r="137" spans="1:238" s="113" customFormat="1" x14ac:dyDescent="0.25">
      <c r="A137" s="2"/>
      <c r="B137" s="63" t="s">
        <v>197</v>
      </c>
      <c r="C137" s="64" t="s">
        <v>196</v>
      </c>
      <c r="D137" s="64" t="s">
        <v>23</v>
      </c>
      <c r="E137" s="110"/>
      <c r="F137" s="109"/>
      <c r="G137" s="68">
        <f t="shared" si="57"/>
        <v>9918.7000000000007</v>
      </c>
      <c r="H137" s="68">
        <f t="shared" ref="H137:N137" si="61">H138+H152</f>
        <v>8921.7000000000007</v>
      </c>
      <c r="I137" s="69">
        <f t="shared" si="61"/>
        <v>962</v>
      </c>
      <c r="J137" s="111">
        <f t="shared" si="61"/>
        <v>35</v>
      </c>
      <c r="K137" s="68">
        <f t="shared" si="61"/>
        <v>0</v>
      </c>
      <c r="L137" s="68">
        <f t="shared" si="61"/>
        <v>0</v>
      </c>
      <c r="M137" s="68">
        <f t="shared" si="61"/>
        <v>0</v>
      </c>
      <c r="N137" s="68">
        <f t="shared" si="61"/>
        <v>8974.7999999999993</v>
      </c>
      <c r="O137" s="62">
        <f t="shared" si="60"/>
        <v>8974.7999999999993</v>
      </c>
      <c r="P137" s="68">
        <f>P138+P152</f>
        <v>8974.7999999999993</v>
      </c>
      <c r="Q137" s="71"/>
      <c r="R137" s="68">
        <f>R138+R152</f>
        <v>9030.0999999999985</v>
      </c>
      <c r="S137" s="68">
        <f>S138+S152</f>
        <v>9030.0999999999985</v>
      </c>
      <c r="T137" s="70"/>
      <c r="U137" s="112"/>
      <c r="HR137" s="53"/>
      <c r="HS137" s="53"/>
      <c r="HT137" s="53"/>
      <c r="HU137" s="53"/>
      <c r="HV137" s="53"/>
      <c r="HW137" s="53"/>
      <c r="HX137" s="53"/>
      <c r="HY137" s="53"/>
      <c r="HZ137" s="53"/>
      <c r="IA137" s="53"/>
      <c r="IB137" s="53"/>
      <c r="IC137" s="53"/>
      <c r="ID137" s="53"/>
    </row>
    <row r="138" spans="1:238" s="98" customFormat="1" ht="45" x14ac:dyDescent="0.25">
      <c r="A138" s="2"/>
      <c r="B138" s="105" t="s">
        <v>198</v>
      </c>
      <c r="C138" s="79" t="s">
        <v>196</v>
      </c>
      <c r="D138" s="79" t="s">
        <v>23</v>
      </c>
      <c r="E138" s="80" t="s">
        <v>199</v>
      </c>
      <c r="F138" s="79"/>
      <c r="G138" s="83">
        <f t="shared" si="57"/>
        <v>8257.7000000000007</v>
      </c>
      <c r="H138" s="83">
        <f t="shared" ref="H138:M138" si="62">H139+H143+H145+H147+H151</f>
        <v>7260.7</v>
      </c>
      <c r="I138" s="84">
        <f t="shared" si="62"/>
        <v>962</v>
      </c>
      <c r="J138" s="89">
        <f t="shared" si="62"/>
        <v>35</v>
      </c>
      <c r="K138" s="83">
        <f t="shared" si="62"/>
        <v>0</v>
      </c>
      <c r="L138" s="83">
        <f t="shared" si="62"/>
        <v>0</v>
      </c>
      <c r="M138" s="83">
        <f t="shared" si="62"/>
        <v>0</v>
      </c>
      <c r="N138" s="83">
        <f>N139+N143+N145+N147</f>
        <v>7313.8</v>
      </c>
      <c r="O138" s="62">
        <f t="shared" si="60"/>
        <v>7313.8</v>
      </c>
      <c r="P138" s="83">
        <f>P139+P143+P145+P147</f>
        <v>7313.8</v>
      </c>
      <c r="Q138" s="71"/>
      <c r="R138" s="83">
        <f>R139+R143+R145+R147</f>
        <v>7369.0999999999995</v>
      </c>
      <c r="S138" s="83">
        <f>S139+S143+S145+S147</f>
        <v>7369.0999999999995</v>
      </c>
      <c r="T138" s="86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  <c r="HK138" s="11"/>
      <c r="HL138" s="11"/>
      <c r="HM138" s="11"/>
      <c r="HN138" s="11"/>
      <c r="HO138" s="11"/>
      <c r="HP138" s="11"/>
      <c r="HQ138" s="11"/>
      <c r="HR138" s="53"/>
      <c r="HS138" s="53"/>
      <c r="HT138" s="53"/>
      <c r="HU138" s="53"/>
      <c r="HV138" s="53"/>
      <c r="HW138" s="53"/>
      <c r="HX138" s="53"/>
      <c r="HY138" s="53"/>
      <c r="HZ138" s="53"/>
      <c r="IA138" s="53"/>
      <c r="IB138" s="53"/>
      <c r="IC138" s="53"/>
      <c r="ID138" s="53"/>
    </row>
    <row r="139" spans="1:238" s="98" customFormat="1" ht="45" x14ac:dyDescent="0.25">
      <c r="A139" s="2"/>
      <c r="B139" s="133" t="s">
        <v>200</v>
      </c>
      <c r="C139" s="79" t="s">
        <v>196</v>
      </c>
      <c r="D139" s="79" t="s">
        <v>23</v>
      </c>
      <c r="E139" s="80" t="s">
        <v>201</v>
      </c>
      <c r="F139" s="79"/>
      <c r="G139" s="83">
        <f t="shared" si="57"/>
        <v>7242.9</v>
      </c>
      <c r="H139" s="83">
        <f t="shared" ref="H139:N139" si="63">H140+H141</f>
        <v>7207.9</v>
      </c>
      <c r="I139" s="84">
        <f t="shared" si="63"/>
        <v>0</v>
      </c>
      <c r="J139" s="89">
        <f t="shared" si="63"/>
        <v>35</v>
      </c>
      <c r="K139" s="83">
        <f t="shared" si="63"/>
        <v>0</v>
      </c>
      <c r="L139" s="83">
        <f t="shared" si="63"/>
        <v>0</v>
      </c>
      <c r="M139" s="83">
        <f t="shared" si="63"/>
        <v>0</v>
      </c>
      <c r="N139" s="83">
        <f t="shared" si="63"/>
        <v>7261</v>
      </c>
      <c r="O139" s="62">
        <f t="shared" si="60"/>
        <v>7261</v>
      </c>
      <c r="P139" s="83">
        <f>P140+P141</f>
        <v>7261</v>
      </c>
      <c r="Q139" s="71"/>
      <c r="R139" s="83">
        <f>R140+R141</f>
        <v>7316.2999999999993</v>
      </c>
      <c r="S139" s="83">
        <f>S140+S141</f>
        <v>7316.2999999999993</v>
      </c>
      <c r="T139" s="86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  <c r="HK139" s="11"/>
      <c r="HL139" s="11"/>
      <c r="HM139" s="11"/>
      <c r="HN139" s="11"/>
      <c r="HO139" s="11"/>
      <c r="HP139" s="11"/>
      <c r="HQ139" s="11"/>
      <c r="HR139" s="53"/>
      <c r="HS139" s="53"/>
      <c r="HT139" s="53"/>
      <c r="HU139" s="53"/>
      <c r="HV139" s="53"/>
      <c r="HW139" s="53"/>
      <c r="HX139" s="53"/>
      <c r="HY139" s="53"/>
      <c r="HZ139" s="53"/>
      <c r="IA139" s="53"/>
      <c r="IB139" s="53"/>
      <c r="IC139" s="53"/>
      <c r="ID139" s="53"/>
    </row>
    <row r="140" spans="1:238" s="98" customFormat="1" ht="90" x14ac:dyDescent="0.25">
      <c r="A140" s="2"/>
      <c r="B140" s="133" t="s">
        <v>202</v>
      </c>
      <c r="C140" s="106" t="s">
        <v>196</v>
      </c>
      <c r="D140" s="106" t="s">
        <v>23</v>
      </c>
      <c r="E140" s="91" t="s">
        <v>203</v>
      </c>
      <c r="F140" s="106" t="s">
        <v>204</v>
      </c>
      <c r="G140" s="83">
        <f t="shared" si="57"/>
        <v>5195.5</v>
      </c>
      <c r="H140" s="83">
        <f>4519.7+717.3+23.5-100</f>
        <v>5160.5</v>
      </c>
      <c r="I140" s="84"/>
      <c r="J140" s="89">
        <v>35</v>
      </c>
      <c r="K140" s="83"/>
      <c r="L140" s="83"/>
      <c r="M140" s="83"/>
      <c r="N140" s="83">
        <f>4572.8+717.3+23.5-150-676.8-200+926.8</f>
        <v>5213.6000000000004</v>
      </c>
      <c r="O140" s="62">
        <f t="shared" si="60"/>
        <v>5213.6000000000004</v>
      </c>
      <c r="P140" s="83">
        <f>4572.8+717.3+23.5-150-676.8-200+926.8</f>
        <v>5213.6000000000004</v>
      </c>
      <c r="Q140" s="71"/>
      <c r="R140" s="83">
        <f>4628.1+717.3+23.5-150-865.6-200+1115.6</f>
        <v>5268.9</v>
      </c>
      <c r="S140" s="83">
        <f>4628.1+717.3+23.5-150-865.6-200+1115.6</f>
        <v>5268.9</v>
      </c>
      <c r="T140" s="86"/>
      <c r="U140" s="90"/>
      <c r="V140" s="184"/>
      <c r="W140" s="90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11"/>
      <c r="HQ140" s="11"/>
      <c r="HR140" s="53"/>
      <c r="HS140" s="53"/>
      <c r="HT140" s="53"/>
      <c r="HU140" s="53"/>
      <c r="HV140" s="53"/>
      <c r="HW140" s="53"/>
      <c r="HX140" s="53"/>
      <c r="HY140" s="53"/>
      <c r="HZ140" s="53"/>
      <c r="IA140" s="53"/>
      <c r="IB140" s="53"/>
      <c r="IC140" s="53"/>
      <c r="ID140" s="53"/>
    </row>
    <row r="141" spans="1:238" s="98" customFormat="1" ht="120" x14ac:dyDescent="0.25">
      <c r="A141" s="2"/>
      <c r="B141" s="167" t="s">
        <v>205</v>
      </c>
      <c r="C141" s="106" t="s">
        <v>196</v>
      </c>
      <c r="D141" s="106" t="s">
        <v>23</v>
      </c>
      <c r="E141" s="91" t="s">
        <v>206</v>
      </c>
      <c r="F141" s="106" t="s">
        <v>204</v>
      </c>
      <c r="G141" s="83">
        <f t="shared" si="57"/>
        <v>2047.4</v>
      </c>
      <c r="H141" s="83">
        <v>2047.4</v>
      </c>
      <c r="I141" s="84"/>
      <c r="J141" s="89"/>
      <c r="K141" s="83"/>
      <c r="L141" s="83"/>
      <c r="M141" s="83"/>
      <c r="N141" s="83">
        <v>2047.4</v>
      </c>
      <c r="O141" s="62">
        <f t="shared" si="60"/>
        <v>2047.4</v>
      </c>
      <c r="P141" s="83">
        <v>2047.4</v>
      </c>
      <c r="Q141" s="71"/>
      <c r="R141" s="83">
        <v>2047.4</v>
      </c>
      <c r="S141" s="83">
        <v>2047.4</v>
      </c>
      <c r="T141" s="86"/>
      <c r="U141" s="11"/>
      <c r="V141" s="87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1"/>
      <c r="HK141" s="11"/>
      <c r="HL141" s="11"/>
      <c r="HM141" s="11"/>
      <c r="HN141" s="11"/>
      <c r="HO141" s="11"/>
      <c r="HP141" s="11"/>
      <c r="HQ141" s="11"/>
      <c r="HR141" s="53"/>
      <c r="HS141" s="53"/>
      <c r="HT141" s="53"/>
      <c r="HU141" s="53"/>
      <c r="HV141" s="53"/>
      <c r="HW141" s="53"/>
      <c r="HX141" s="53"/>
      <c r="HY141" s="53"/>
      <c r="HZ141" s="53"/>
      <c r="IA141" s="53"/>
      <c r="IB141" s="53"/>
      <c r="IC141" s="53"/>
      <c r="ID141" s="53"/>
    </row>
    <row r="142" spans="1:238" s="98" customFormat="1" ht="30" x14ac:dyDescent="0.25">
      <c r="A142" s="2"/>
      <c r="B142" s="149" t="s">
        <v>130</v>
      </c>
      <c r="C142" s="150" t="s">
        <v>196</v>
      </c>
      <c r="D142" s="150" t="s">
        <v>23</v>
      </c>
      <c r="E142" s="151" t="s">
        <v>206</v>
      </c>
      <c r="F142" s="150" t="s">
        <v>204</v>
      </c>
      <c r="G142" s="152">
        <f t="shared" si="57"/>
        <v>102.4</v>
      </c>
      <c r="H142" s="152">
        <v>102.4</v>
      </c>
      <c r="I142" s="166"/>
      <c r="J142" s="183"/>
      <c r="K142" s="152"/>
      <c r="L142" s="152"/>
      <c r="M142" s="152"/>
      <c r="N142" s="152">
        <v>102.4</v>
      </c>
      <c r="O142" s="156">
        <f t="shared" si="60"/>
        <v>102.4</v>
      </c>
      <c r="P142" s="152">
        <v>102.4</v>
      </c>
      <c r="Q142" s="157"/>
      <c r="R142" s="152">
        <v>102.4</v>
      </c>
      <c r="S142" s="152">
        <v>102.4</v>
      </c>
      <c r="T142" s="158"/>
      <c r="U142" s="87"/>
      <c r="V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  <c r="BH142" s="87"/>
      <c r="BI142" s="87"/>
      <c r="BJ142" s="87"/>
      <c r="BK142" s="87"/>
      <c r="BL142" s="87"/>
      <c r="BM142" s="87"/>
      <c r="BN142" s="87"/>
      <c r="BO142" s="87"/>
      <c r="BP142" s="87"/>
      <c r="BQ142" s="87"/>
      <c r="BR142" s="87"/>
      <c r="BS142" s="87"/>
      <c r="BT142" s="87"/>
      <c r="BU142" s="87"/>
      <c r="BV142" s="87"/>
      <c r="BW142" s="87"/>
      <c r="BX142" s="87"/>
      <c r="BY142" s="87"/>
      <c r="BZ142" s="87"/>
      <c r="CA142" s="87"/>
      <c r="CB142" s="87"/>
      <c r="CC142" s="87"/>
      <c r="CD142" s="87"/>
      <c r="CE142" s="87"/>
      <c r="CF142" s="87"/>
      <c r="CG142" s="87"/>
      <c r="CH142" s="87"/>
      <c r="CI142" s="87"/>
      <c r="CJ142" s="87"/>
      <c r="CK142" s="87"/>
      <c r="CL142" s="87"/>
      <c r="CM142" s="87"/>
      <c r="CN142" s="87"/>
      <c r="CO142" s="87"/>
      <c r="CP142" s="87"/>
      <c r="CQ142" s="87"/>
      <c r="CR142" s="87"/>
      <c r="CS142" s="87"/>
      <c r="CT142" s="87"/>
      <c r="CU142" s="87"/>
      <c r="CV142" s="87"/>
      <c r="CW142" s="87"/>
      <c r="CX142" s="87"/>
      <c r="CY142" s="87"/>
      <c r="CZ142" s="87"/>
      <c r="DA142" s="87"/>
      <c r="DB142" s="87"/>
      <c r="DC142" s="87"/>
      <c r="DD142" s="87"/>
      <c r="DE142" s="87"/>
      <c r="DF142" s="87"/>
      <c r="DG142" s="87"/>
      <c r="DH142" s="87"/>
      <c r="DI142" s="87"/>
      <c r="DJ142" s="87"/>
      <c r="DK142" s="87"/>
      <c r="DL142" s="87"/>
      <c r="DM142" s="87"/>
      <c r="DN142" s="87"/>
      <c r="DO142" s="87"/>
      <c r="DP142" s="87"/>
      <c r="DQ142" s="87"/>
      <c r="DR142" s="87"/>
      <c r="DS142" s="87"/>
      <c r="DT142" s="87"/>
      <c r="DU142" s="87"/>
      <c r="DV142" s="87"/>
      <c r="DW142" s="87"/>
      <c r="DX142" s="87"/>
      <c r="DY142" s="87"/>
      <c r="DZ142" s="87"/>
      <c r="EA142" s="87"/>
      <c r="EB142" s="87"/>
      <c r="EC142" s="87"/>
      <c r="ED142" s="87"/>
      <c r="EE142" s="87"/>
      <c r="EF142" s="87"/>
      <c r="EG142" s="87"/>
      <c r="EH142" s="87"/>
      <c r="EI142" s="87"/>
      <c r="EJ142" s="87"/>
      <c r="EK142" s="87"/>
      <c r="EL142" s="87"/>
      <c r="EM142" s="87"/>
      <c r="EN142" s="87"/>
      <c r="EO142" s="87"/>
      <c r="EP142" s="87"/>
      <c r="EQ142" s="87"/>
      <c r="ER142" s="87"/>
      <c r="ES142" s="87"/>
      <c r="ET142" s="87"/>
      <c r="EU142" s="87"/>
      <c r="EV142" s="87"/>
      <c r="EW142" s="87"/>
      <c r="EX142" s="87"/>
      <c r="EY142" s="87"/>
      <c r="EZ142" s="87"/>
      <c r="FA142" s="87"/>
      <c r="FB142" s="87"/>
      <c r="FC142" s="87"/>
      <c r="FD142" s="87"/>
      <c r="FE142" s="87"/>
      <c r="FF142" s="87"/>
      <c r="FG142" s="87"/>
      <c r="FH142" s="87"/>
      <c r="FI142" s="87"/>
      <c r="FJ142" s="87"/>
      <c r="FK142" s="87"/>
      <c r="FL142" s="87"/>
      <c r="FM142" s="87"/>
      <c r="FN142" s="87"/>
      <c r="FO142" s="87"/>
      <c r="FP142" s="87"/>
      <c r="FQ142" s="87"/>
      <c r="FR142" s="87"/>
      <c r="FS142" s="87"/>
      <c r="FT142" s="87"/>
      <c r="FU142" s="87"/>
      <c r="FV142" s="87"/>
      <c r="FW142" s="87"/>
      <c r="FX142" s="87"/>
      <c r="FY142" s="87"/>
      <c r="FZ142" s="87"/>
      <c r="GA142" s="87"/>
      <c r="GB142" s="87"/>
      <c r="GC142" s="87"/>
      <c r="GD142" s="87"/>
      <c r="GE142" s="87"/>
      <c r="GF142" s="87"/>
      <c r="GG142" s="87"/>
      <c r="GH142" s="87"/>
      <c r="GI142" s="87"/>
      <c r="GJ142" s="87"/>
      <c r="GK142" s="87"/>
      <c r="GL142" s="87"/>
      <c r="GM142" s="87"/>
      <c r="GN142" s="87"/>
      <c r="GO142" s="87"/>
      <c r="GP142" s="87"/>
      <c r="GQ142" s="87"/>
      <c r="GR142" s="87"/>
      <c r="GS142" s="87"/>
      <c r="GT142" s="87"/>
      <c r="GU142" s="87"/>
      <c r="GV142" s="87"/>
      <c r="GW142" s="87"/>
      <c r="GX142" s="87"/>
      <c r="GY142" s="87"/>
      <c r="GZ142" s="87"/>
      <c r="HA142" s="87"/>
      <c r="HB142" s="87"/>
      <c r="HC142" s="87"/>
      <c r="HD142" s="87"/>
      <c r="HE142" s="87"/>
      <c r="HF142" s="87"/>
      <c r="HG142" s="87"/>
      <c r="HH142" s="87"/>
      <c r="HI142" s="87"/>
      <c r="HJ142" s="87"/>
      <c r="HK142" s="87"/>
      <c r="HL142" s="87"/>
      <c r="HM142" s="87"/>
      <c r="HN142" s="87"/>
      <c r="HO142" s="87"/>
      <c r="HP142" s="87"/>
      <c r="HQ142" s="87"/>
      <c r="HR142" s="159"/>
      <c r="HS142" s="159"/>
      <c r="HT142" s="159"/>
      <c r="HU142" s="159"/>
      <c r="HV142" s="159"/>
      <c r="HW142" s="159"/>
      <c r="HX142" s="159"/>
      <c r="HY142" s="159"/>
      <c r="HZ142" s="159"/>
      <c r="IA142" s="159"/>
      <c r="IB142" s="159"/>
      <c r="IC142" s="159"/>
      <c r="ID142" s="159"/>
    </row>
    <row r="143" spans="1:238" s="98" customFormat="1" ht="60" x14ac:dyDescent="0.25">
      <c r="A143" s="2"/>
      <c r="B143" s="105" t="s">
        <v>207</v>
      </c>
      <c r="C143" s="79" t="s">
        <v>196</v>
      </c>
      <c r="D143" s="79" t="s">
        <v>23</v>
      </c>
      <c r="E143" s="80" t="s">
        <v>208</v>
      </c>
      <c r="F143" s="106"/>
      <c r="G143" s="83">
        <f t="shared" si="57"/>
        <v>12.8</v>
      </c>
      <c r="H143" s="83">
        <f t="shared" ref="H143:N143" si="64">H144</f>
        <v>12.8</v>
      </c>
      <c r="I143" s="84">
        <f t="shared" si="64"/>
        <v>0</v>
      </c>
      <c r="J143" s="89">
        <f t="shared" si="64"/>
        <v>0</v>
      </c>
      <c r="K143" s="83">
        <f t="shared" si="64"/>
        <v>0</v>
      </c>
      <c r="L143" s="83">
        <f t="shared" si="64"/>
        <v>0</v>
      </c>
      <c r="M143" s="83">
        <f t="shared" si="64"/>
        <v>0</v>
      </c>
      <c r="N143" s="83">
        <f t="shared" si="64"/>
        <v>12.8</v>
      </c>
      <c r="O143" s="62">
        <f t="shared" si="60"/>
        <v>12.8</v>
      </c>
      <c r="P143" s="83">
        <f>P144</f>
        <v>12.8</v>
      </c>
      <c r="Q143" s="71"/>
      <c r="R143" s="83">
        <f>R144</f>
        <v>12.8</v>
      </c>
      <c r="S143" s="83">
        <f>S144</f>
        <v>12.8</v>
      </c>
      <c r="T143" s="86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1"/>
      <c r="HK143" s="11"/>
      <c r="HL143" s="11"/>
      <c r="HM143" s="11"/>
      <c r="HN143" s="11"/>
      <c r="HO143" s="11"/>
      <c r="HP143" s="11"/>
      <c r="HQ143" s="11"/>
      <c r="HR143" s="53"/>
      <c r="HS143" s="53"/>
      <c r="HT143" s="53"/>
      <c r="HU143" s="53"/>
      <c r="HV143" s="53"/>
      <c r="HW143" s="53"/>
      <c r="HX143" s="53"/>
      <c r="HY143" s="53"/>
      <c r="HZ143" s="53"/>
      <c r="IA143" s="53"/>
      <c r="IB143" s="53"/>
      <c r="IC143" s="53"/>
      <c r="ID143" s="53"/>
    </row>
    <row r="144" spans="1:238" s="98" customFormat="1" ht="180" x14ac:dyDescent="0.25">
      <c r="A144" s="2"/>
      <c r="B144" s="105" t="s">
        <v>209</v>
      </c>
      <c r="C144" s="106" t="s">
        <v>196</v>
      </c>
      <c r="D144" s="106" t="s">
        <v>23</v>
      </c>
      <c r="E144" s="91" t="s">
        <v>210</v>
      </c>
      <c r="F144" s="106" t="s">
        <v>204</v>
      </c>
      <c r="G144" s="83">
        <f t="shared" si="57"/>
        <v>12.8</v>
      </c>
      <c r="H144" s="83">
        <v>12.8</v>
      </c>
      <c r="I144" s="84"/>
      <c r="J144" s="89"/>
      <c r="K144" s="83"/>
      <c r="L144" s="83"/>
      <c r="M144" s="83"/>
      <c r="N144" s="83">
        <v>12.8</v>
      </c>
      <c r="O144" s="62">
        <f t="shared" si="60"/>
        <v>12.8</v>
      </c>
      <c r="P144" s="83">
        <v>12.8</v>
      </c>
      <c r="Q144" s="71"/>
      <c r="R144" s="83">
        <v>12.8</v>
      </c>
      <c r="S144" s="83">
        <v>12.8</v>
      </c>
      <c r="T144" s="86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1"/>
      <c r="HR144" s="53"/>
      <c r="HS144" s="53"/>
      <c r="HT144" s="53"/>
      <c r="HU144" s="53"/>
      <c r="HV144" s="53"/>
      <c r="HW144" s="53"/>
      <c r="HX144" s="53"/>
      <c r="HY144" s="53"/>
      <c r="HZ144" s="53"/>
      <c r="IA144" s="53"/>
      <c r="IB144" s="53"/>
      <c r="IC144" s="53"/>
      <c r="ID144" s="53"/>
    </row>
    <row r="145" spans="1:238" s="98" customFormat="1" ht="30" x14ac:dyDescent="0.25">
      <c r="A145" s="2"/>
      <c r="B145" s="185" t="s">
        <v>211</v>
      </c>
      <c r="C145" s="79" t="s">
        <v>196</v>
      </c>
      <c r="D145" s="79" t="s">
        <v>23</v>
      </c>
      <c r="E145" s="80" t="s">
        <v>212</v>
      </c>
      <c r="F145" s="106"/>
      <c r="G145" s="83">
        <f t="shared" si="57"/>
        <v>40</v>
      </c>
      <c r="H145" s="83">
        <f t="shared" ref="H145:N145" si="65">H146</f>
        <v>40</v>
      </c>
      <c r="I145" s="84">
        <f t="shared" si="65"/>
        <v>0</v>
      </c>
      <c r="J145" s="89">
        <f t="shared" si="65"/>
        <v>0</v>
      </c>
      <c r="K145" s="83">
        <f t="shared" si="65"/>
        <v>0</v>
      </c>
      <c r="L145" s="83">
        <f t="shared" si="65"/>
        <v>0</v>
      </c>
      <c r="M145" s="83">
        <f t="shared" si="65"/>
        <v>0</v>
      </c>
      <c r="N145" s="83">
        <f t="shared" si="65"/>
        <v>40</v>
      </c>
      <c r="O145" s="62">
        <f t="shared" si="60"/>
        <v>40</v>
      </c>
      <c r="P145" s="83">
        <f>P146</f>
        <v>40</v>
      </c>
      <c r="Q145" s="71"/>
      <c r="R145" s="83">
        <f>R146</f>
        <v>40</v>
      </c>
      <c r="S145" s="83">
        <f>S146</f>
        <v>40</v>
      </c>
      <c r="T145" s="86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1"/>
      <c r="HK145" s="11"/>
      <c r="HL145" s="11"/>
      <c r="HM145" s="11"/>
      <c r="HN145" s="11"/>
      <c r="HO145" s="11"/>
      <c r="HP145" s="11"/>
      <c r="HQ145" s="11"/>
      <c r="HR145" s="53"/>
      <c r="HS145" s="53"/>
      <c r="HT145" s="53"/>
      <c r="HU145" s="53"/>
      <c r="HV145" s="53"/>
      <c r="HW145" s="53"/>
      <c r="HX145" s="53"/>
      <c r="HY145" s="53"/>
      <c r="HZ145" s="53"/>
      <c r="IA145" s="53"/>
      <c r="IB145" s="53"/>
      <c r="IC145" s="53"/>
      <c r="ID145" s="53"/>
    </row>
    <row r="146" spans="1:238" s="98" customFormat="1" ht="45" x14ac:dyDescent="0.25">
      <c r="A146" s="2"/>
      <c r="B146" s="114" t="s">
        <v>213</v>
      </c>
      <c r="C146" s="79" t="s">
        <v>196</v>
      </c>
      <c r="D146" s="79" t="s">
        <v>23</v>
      </c>
      <c r="E146" s="80" t="s">
        <v>214</v>
      </c>
      <c r="F146" s="81">
        <v>200</v>
      </c>
      <c r="G146" s="83">
        <f t="shared" si="57"/>
        <v>40</v>
      </c>
      <c r="H146" s="83">
        <v>40</v>
      </c>
      <c r="I146" s="84"/>
      <c r="J146" s="89"/>
      <c r="K146" s="83"/>
      <c r="L146" s="83"/>
      <c r="M146" s="83"/>
      <c r="N146" s="83">
        <v>40</v>
      </c>
      <c r="O146" s="62">
        <f t="shared" si="60"/>
        <v>40</v>
      </c>
      <c r="P146" s="83">
        <v>40</v>
      </c>
      <c r="Q146" s="71"/>
      <c r="R146" s="83">
        <v>40</v>
      </c>
      <c r="S146" s="83">
        <v>40</v>
      </c>
      <c r="T146" s="86"/>
      <c r="U146" s="11"/>
      <c r="V146" s="87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1"/>
      <c r="HQ146" s="11"/>
      <c r="HR146" s="53"/>
      <c r="HS146" s="53"/>
      <c r="HT146" s="53"/>
      <c r="HU146" s="53"/>
      <c r="HV146" s="53"/>
      <c r="HW146" s="53"/>
      <c r="HX146" s="53"/>
      <c r="HY146" s="53"/>
      <c r="HZ146" s="53"/>
      <c r="IA146" s="53"/>
      <c r="IB146" s="53"/>
      <c r="IC146" s="53"/>
      <c r="ID146" s="53"/>
    </row>
    <row r="147" spans="1:238" s="98" customFormat="1" ht="45" hidden="1" x14ac:dyDescent="0.25">
      <c r="A147" s="2"/>
      <c r="B147" s="114" t="s">
        <v>215</v>
      </c>
      <c r="C147" s="79" t="s">
        <v>196</v>
      </c>
      <c r="D147" s="79" t="s">
        <v>23</v>
      </c>
      <c r="E147" s="80" t="s">
        <v>216</v>
      </c>
      <c r="F147" s="81"/>
      <c r="G147" s="83">
        <f t="shared" ref="G147:N147" si="66">G148</f>
        <v>0</v>
      </c>
      <c r="H147" s="83">
        <f t="shared" si="66"/>
        <v>0</v>
      </c>
      <c r="I147" s="84">
        <f t="shared" si="66"/>
        <v>0</v>
      </c>
      <c r="J147" s="89">
        <f t="shared" si="66"/>
        <v>0</v>
      </c>
      <c r="K147" s="83">
        <f t="shared" si="66"/>
        <v>0</v>
      </c>
      <c r="L147" s="83">
        <f t="shared" si="66"/>
        <v>0</v>
      </c>
      <c r="M147" s="83">
        <f t="shared" si="66"/>
        <v>0</v>
      </c>
      <c r="N147" s="83">
        <f t="shared" si="66"/>
        <v>0</v>
      </c>
      <c r="O147" s="62">
        <f t="shared" si="60"/>
        <v>0</v>
      </c>
      <c r="P147" s="83">
        <f>P148</f>
        <v>0</v>
      </c>
      <c r="Q147" s="71"/>
      <c r="R147" s="83">
        <f>R148</f>
        <v>0</v>
      </c>
      <c r="S147" s="83">
        <f>S148</f>
        <v>0</v>
      </c>
      <c r="T147" s="86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  <c r="HD147" s="11"/>
      <c r="HE147" s="11"/>
      <c r="HF147" s="11"/>
      <c r="HG147" s="11"/>
      <c r="HH147" s="11"/>
      <c r="HI147" s="11"/>
      <c r="HJ147" s="11"/>
      <c r="HK147" s="11"/>
      <c r="HL147" s="11"/>
      <c r="HM147" s="11"/>
      <c r="HN147" s="11"/>
      <c r="HO147" s="11"/>
      <c r="HP147" s="11"/>
      <c r="HQ147" s="11"/>
      <c r="HR147" s="53"/>
      <c r="HS147" s="53"/>
      <c r="HT147" s="53"/>
      <c r="HU147" s="53"/>
      <c r="HV147" s="53"/>
      <c r="HW147" s="53"/>
      <c r="HX147" s="53"/>
      <c r="HY147" s="53"/>
      <c r="HZ147" s="53"/>
      <c r="IA147" s="53"/>
      <c r="IB147" s="53"/>
      <c r="IC147" s="53"/>
      <c r="ID147" s="53"/>
    </row>
    <row r="148" spans="1:238" s="98" customFormat="1" ht="90" hidden="1" x14ac:dyDescent="0.25">
      <c r="A148" s="2"/>
      <c r="B148" s="114" t="s">
        <v>217</v>
      </c>
      <c r="C148" s="79" t="s">
        <v>196</v>
      </c>
      <c r="D148" s="79" t="s">
        <v>23</v>
      </c>
      <c r="E148" s="80" t="s">
        <v>218</v>
      </c>
      <c r="F148" s="81">
        <v>600</v>
      </c>
      <c r="G148" s="83"/>
      <c r="H148" s="83">
        <v>0</v>
      </c>
      <c r="I148" s="84"/>
      <c r="J148" s="89"/>
      <c r="K148" s="83"/>
      <c r="L148" s="83"/>
      <c r="M148" s="83"/>
      <c r="N148" s="83"/>
      <c r="O148" s="62">
        <f t="shared" si="60"/>
        <v>0</v>
      </c>
      <c r="P148" s="83"/>
      <c r="Q148" s="71"/>
      <c r="R148" s="128"/>
      <c r="S148" s="128"/>
      <c r="T148" s="13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  <c r="HI148" s="11"/>
      <c r="HJ148" s="11"/>
      <c r="HK148" s="11"/>
      <c r="HL148" s="11"/>
      <c r="HM148" s="11"/>
      <c r="HN148" s="11"/>
      <c r="HO148" s="11"/>
      <c r="HP148" s="11"/>
      <c r="HQ148" s="11"/>
      <c r="HR148" s="53"/>
      <c r="HS148" s="53"/>
      <c r="HT148" s="53"/>
      <c r="HU148" s="53"/>
      <c r="HV148" s="53"/>
      <c r="HW148" s="53"/>
      <c r="HX148" s="53"/>
      <c r="HY148" s="53"/>
      <c r="HZ148" s="53"/>
      <c r="IA148" s="53"/>
      <c r="IB148" s="53"/>
      <c r="IC148" s="53"/>
      <c r="ID148" s="53"/>
    </row>
    <row r="149" spans="1:238" s="98" customFormat="1" ht="30" hidden="1" x14ac:dyDescent="0.25">
      <c r="A149" s="2"/>
      <c r="B149" s="149" t="s">
        <v>130</v>
      </c>
      <c r="C149" s="163" t="s">
        <v>196</v>
      </c>
      <c r="D149" s="163" t="s">
        <v>23</v>
      </c>
      <c r="E149" s="164" t="s">
        <v>218</v>
      </c>
      <c r="F149" s="163" t="s">
        <v>204</v>
      </c>
      <c r="G149" s="152"/>
      <c r="H149" s="152">
        <v>0</v>
      </c>
      <c r="I149" s="166"/>
      <c r="J149" s="183"/>
      <c r="K149" s="152"/>
      <c r="L149" s="152"/>
      <c r="M149" s="152"/>
      <c r="N149" s="152"/>
      <c r="O149" s="62">
        <f t="shared" si="60"/>
        <v>0</v>
      </c>
      <c r="P149" s="152"/>
      <c r="Q149" s="71"/>
      <c r="R149" s="153"/>
      <c r="S149" s="153"/>
      <c r="T149" s="168"/>
      <c r="U149" s="11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  <c r="BD149" s="87"/>
      <c r="BE149" s="87"/>
      <c r="BF149" s="87"/>
      <c r="BG149" s="87"/>
      <c r="BH149" s="87"/>
      <c r="BI149" s="87"/>
      <c r="BJ149" s="87"/>
      <c r="BK149" s="87"/>
      <c r="BL149" s="87"/>
      <c r="BM149" s="87"/>
      <c r="BN149" s="87"/>
      <c r="BO149" s="87"/>
      <c r="BP149" s="87"/>
      <c r="BQ149" s="87"/>
      <c r="BR149" s="87"/>
      <c r="BS149" s="87"/>
      <c r="BT149" s="87"/>
      <c r="BU149" s="87"/>
      <c r="BV149" s="87"/>
      <c r="BW149" s="87"/>
      <c r="BX149" s="87"/>
      <c r="BY149" s="87"/>
      <c r="BZ149" s="87"/>
      <c r="CA149" s="87"/>
      <c r="CB149" s="87"/>
      <c r="CC149" s="87"/>
      <c r="CD149" s="87"/>
      <c r="CE149" s="87"/>
      <c r="CF149" s="87"/>
      <c r="CG149" s="87"/>
      <c r="CH149" s="87"/>
      <c r="CI149" s="87"/>
      <c r="CJ149" s="87"/>
      <c r="CK149" s="87"/>
      <c r="CL149" s="87"/>
      <c r="CM149" s="87"/>
      <c r="CN149" s="87"/>
      <c r="CO149" s="87"/>
      <c r="CP149" s="87"/>
      <c r="CQ149" s="87"/>
      <c r="CR149" s="87"/>
      <c r="CS149" s="87"/>
      <c r="CT149" s="87"/>
      <c r="CU149" s="87"/>
      <c r="CV149" s="87"/>
      <c r="CW149" s="87"/>
      <c r="CX149" s="87"/>
      <c r="CY149" s="87"/>
      <c r="CZ149" s="87"/>
      <c r="DA149" s="87"/>
      <c r="DB149" s="87"/>
      <c r="DC149" s="87"/>
      <c r="DD149" s="87"/>
      <c r="DE149" s="87"/>
      <c r="DF149" s="87"/>
      <c r="DG149" s="87"/>
      <c r="DH149" s="87"/>
      <c r="DI149" s="87"/>
      <c r="DJ149" s="87"/>
      <c r="DK149" s="87"/>
      <c r="DL149" s="87"/>
      <c r="DM149" s="87"/>
      <c r="DN149" s="87"/>
      <c r="DO149" s="87"/>
      <c r="DP149" s="87"/>
      <c r="DQ149" s="87"/>
      <c r="DR149" s="87"/>
      <c r="DS149" s="87"/>
      <c r="DT149" s="87"/>
      <c r="DU149" s="87"/>
      <c r="DV149" s="87"/>
      <c r="DW149" s="87"/>
      <c r="DX149" s="87"/>
      <c r="DY149" s="87"/>
      <c r="DZ149" s="87"/>
      <c r="EA149" s="87"/>
      <c r="EB149" s="87"/>
      <c r="EC149" s="87"/>
      <c r="ED149" s="87"/>
      <c r="EE149" s="87"/>
      <c r="EF149" s="87"/>
      <c r="EG149" s="87"/>
      <c r="EH149" s="87"/>
      <c r="EI149" s="87"/>
      <c r="EJ149" s="87"/>
      <c r="EK149" s="87"/>
      <c r="EL149" s="87"/>
      <c r="EM149" s="87"/>
      <c r="EN149" s="87"/>
      <c r="EO149" s="87"/>
      <c r="EP149" s="87"/>
      <c r="EQ149" s="87"/>
      <c r="ER149" s="87"/>
      <c r="ES149" s="87"/>
      <c r="ET149" s="87"/>
      <c r="EU149" s="87"/>
      <c r="EV149" s="87"/>
      <c r="EW149" s="87"/>
      <c r="EX149" s="87"/>
      <c r="EY149" s="87"/>
      <c r="EZ149" s="87"/>
      <c r="FA149" s="87"/>
      <c r="FB149" s="87"/>
      <c r="FC149" s="87"/>
      <c r="FD149" s="87"/>
      <c r="FE149" s="87"/>
      <c r="FF149" s="87"/>
      <c r="FG149" s="87"/>
      <c r="FH149" s="87"/>
      <c r="FI149" s="87"/>
      <c r="FJ149" s="87"/>
      <c r="FK149" s="87"/>
      <c r="FL149" s="87"/>
      <c r="FM149" s="87"/>
      <c r="FN149" s="87"/>
      <c r="FO149" s="87"/>
      <c r="FP149" s="87"/>
      <c r="FQ149" s="87"/>
      <c r="FR149" s="87"/>
      <c r="FS149" s="87"/>
      <c r="FT149" s="87"/>
      <c r="FU149" s="87"/>
      <c r="FV149" s="87"/>
      <c r="FW149" s="87"/>
      <c r="FX149" s="87"/>
      <c r="FY149" s="87"/>
      <c r="FZ149" s="87"/>
      <c r="GA149" s="87"/>
      <c r="GB149" s="87"/>
      <c r="GC149" s="87"/>
      <c r="GD149" s="87"/>
      <c r="GE149" s="87"/>
      <c r="GF149" s="87"/>
      <c r="GG149" s="87"/>
      <c r="GH149" s="87"/>
      <c r="GI149" s="87"/>
      <c r="GJ149" s="87"/>
      <c r="GK149" s="87"/>
      <c r="GL149" s="87"/>
      <c r="GM149" s="87"/>
      <c r="GN149" s="87"/>
      <c r="GO149" s="87"/>
      <c r="GP149" s="87"/>
      <c r="GQ149" s="87"/>
      <c r="GR149" s="87"/>
      <c r="GS149" s="87"/>
      <c r="GT149" s="87"/>
      <c r="GU149" s="87"/>
      <c r="GV149" s="87"/>
      <c r="GW149" s="87"/>
      <c r="GX149" s="87"/>
      <c r="GY149" s="87"/>
      <c r="GZ149" s="87"/>
      <c r="HA149" s="87"/>
      <c r="HB149" s="87"/>
      <c r="HC149" s="87"/>
      <c r="HD149" s="87"/>
      <c r="HE149" s="87"/>
      <c r="HF149" s="87"/>
      <c r="HG149" s="87"/>
      <c r="HH149" s="87"/>
      <c r="HI149" s="87"/>
      <c r="HJ149" s="87"/>
      <c r="HK149" s="87"/>
      <c r="HL149" s="87"/>
      <c r="HM149" s="87"/>
      <c r="HN149" s="87"/>
      <c r="HO149" s="87"/>
      <c r="HP149" s="87"/>
      <c r="HQ149" s="87"/>
      <c r="HR149" s="53"/>
      <c r="HS149" s="53"/>
      <c r="HT149" s="53"/>
      <c r="HU149" s="53"/>
      <c r="HV149" s="53"/>
      <c r="HW149" s="53"/>
      <c r="HX149" s="53"/>
      <c r="HY149" s="53"/>
      <c r="HZ149" s="53"/>
      <c r="IA149" s="53"/>
      <c r="IB149" s="53"/>
      <c r="IC149" s="53"/>
      <c r="ID149" s="53"/>
    </row>
    <row r="150" spans="1:238" s="98" customFormat="1" ht="41.1" customHeight="1" x14ac:dyDescent="0.25">
      <c r="A150" s="2"/>
      <c r="B150" s="167" t="s">
        <v>219</v>
      </c>
      <c r="C150" s="79" t="s">
        <v>196</v>
      </c>
      <c r="D150" s="79" t="s">
        <v>23</v>
      </c>
      <c r="E150" s="80" t="s">
        <v>220</v>
      </c>
      <c r="F150" s="163"/>
      <c r="G150" s="83">
        <f t="shared" ref="G150:G159" si="67">SUM(H150:M150)</f>
        <v>962</v>
      </c>
      <c r="H150" s="83">
        <f t="shared" ref="H150:N150" si="68">H151</f>
        <v>0</v>
      </c>
      <c r="I150" s="84">
        <f t="shared" si="68"/>
        <v>962</v>
      </c>
      <c r="J150" s="89">
        <f t="shared" si="68"/>
        <v>0</v>
      </c>
      <c r="K150" s="83">
        <f t="shared" si="68"/>
        <v>0</v>
      </c>
      <c r="L150" s="83">
        <f t="shared" si="68"/>
        <v>0</v>
      </c>
      <c r="M150" s="83">
        <f t="shared" si="68"/>
        <v>0</v>
      </c>
      <c r="N150" s="83">
        <f t="shared" si="68"/>
        <v>0</v>
      </c>
      <c r="O150" s="62">
        <f t="shared" si="60"/>
        <v>0</v>
      </c>
      <c r="P150" s="83">
        <f>P151</f>
        <v>0</v>
      </c>
      <c r="Q150" s="71"/>
      <c r="R150" s="83">
        <f>R151</f>
        <v>0</v>
      </c>
      <c r="S150" s="83">
        <f>S151</f>
        <v>0</v>
      </c>
      <c r="T150" s="86"/>
      <c r="U150" s="11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  <c r="BD150" s="87"/>
      <c r="BE150" s="87"/>
      <c r="BF150" s="87"/>
      <c r="BG150" s="87"/>
      <c r="BH150" s="87"/>
      <c r="BI150" s="87"/>
      <c r="BJ150" s="87"/>
      <c r="BK150" s="87"/>
      <c r="BL150" s="87"/>
      <c r="BM150" s="87"/>
      <c r="BN150" s="87"/>
      <c r="BO150" s="87"/>
      <c r="BP150" s="87"/>
      <c r="BQ150" s="87"/>
      <c r="BR150" s="87"/>
      <c r="BS150" s="87"/>
      <c r="BT150" s="87"/>
      <c r="BU150" s="87"/>
      <c r="BV150" s="87"/>
      <c r="BW150" s="87"/>
      <c r="BX150" s="87"/>
      <c r="BY150" s="87"/>
      <c r="BZ150" s="87"/>
      <c r="CA150" s="87"/>
      <c r="CB150" s="87"/>
      <c r="CC150" s="87"/>
      <c r="CD150" s="87"/>
      <c r="CE150" s="87"/>
      <c r="CF150" s="87"/>
      <c r="CG150" s="87"/>
      <c r="CH150" s="87"/>
      <c r="CI150" s="87"/>
      <c r="CJ150" s="87"/>
      <c r="CK150" s="87"/>
      <c r="CL150" s="87"/>
      <c r="CM150" s="87"/>
      <c r="CN150" s="87"/>
      <c r="CO150" s="87"/>
      <c r="CP150" s="87"/>
      <c r="CQ150" s="87"/>
      <c r="CR150" s="87"/>
      <c r="CS150" s="87"/>
      <c r="CT150" s="87"/>
      <c r="CU150" s="87"/>
      <c r="CV150" s="87"/>
      <c r="CW150" s="87"/>
      <c r="CX150" s="87"/>
      <c r="CY150" s="87"/>
      <c r="CZ150" s="87"/>
      <c r="DA150" s="87"/>
      <c r="DB150" s="87"/>
      <c r="DC150" s="87"/>
      <c r="DD150" s="87"/>
      <c r="DE150" s="87"/>
      <c r="DF150" s="87"/>
      <c r="DG150" s="87"/>
      <c r="DH150" s="87"/>
      <c r="DI150" s="87"/>
      <c r="DJ150" s="87"/>
      <c r="DK150" s="87"/>
      <c r="DL150" s="87"/>
      <c r="DM150" s="87"/>
      <c r="DN150" s="87"/>
      <c r="DO150" s="87"/>
      <c r="DP150" s="87"/>
      <c r="DQ150" s="87"/>
      <c r="DR150" s="87"/>
      <c r="DS150" s="87"/>
      <c r="DT150" s="87"/>
      <c r="DU150" s="87"/>
      <c r="DV150" s="87"/>
      <c r="DW150" s="87"/>
      <c r="DX150" s="87"/>
      <c r="DY150" s="87"/>
      <c r="DZ150" s="87"/>
      <c r="EA150" s="87"/>
      <c r="EB150" s="87"/>
      <c r="EC150" s="87"/>
      <c r="ED150" s="87"/>
      <c r="EE150" s="87"/>
      <c r="EF150" s="87"/>
      <c r="EG150" s="87"/>
      <c r="EH150" s="87"/>
      <c r="EI150" s="87"/>
      <c r="EJ150" s="87"/>
      <c r="EK150" s="87"/>
      <c r="EL150" s="87"/>
      <c r="EM150" s="87"/>
      <c r="EN150" s="87"/>
      <c r="EO150" s="87"/>
      <c r="EP150" s="87"/>
      <c r="EQ150" s="87"/>
      <c r="ER150" s="87"/>
      <c r="ES150" s="87"/>
      <c r="ET150" s="87"/>
      <c r="EU150" s="87"/>
      <c r="EV150" s="87"/>
      <c r="EW150" s="87"/>
      <c r="EX150" s="87"/>
      <c r="EY150" s="87"/>
      <c r="EZ150" s="87"/>
      <c r="FA150" s="87"/>
      <c r="FB150" s="87"/>
      <c r="FC150" s="87"/>
      <c r="FD150" s="87"/>
      <c r="FE150" s="87"/>
      <c r="FF150" s="87"/>
      <c r="FG150" s="87"/>
      <c r="FH150" s="87"/>
      <c r="FI150" s="87"/>
      <c r="FJ150" s="87"/>
      <c r="FK150" s="87"/>
      <c r="FL150" s="87"/>
      <c r="FM150" s="87"/>
      <c r="FN150" s="87"/>
      <c r="FO150" s="87"/>
      <c r="FP150" s="87"/>
      <c r="FQ150" s="87"/>
      <c r="FR150" s="87"/>
      <c r="FS150" s="87"/>
      <c r="FT150" s="87"/>
      <c r="FU150" s="87"/>
      <c r="FV150" s="87"/>
      <c r="FW150" s="87"/>
      <c r="FX150" s="87"/>
      <c r="FY150" s="87"/>
      <c r="FZ150" s="87"/>
      <c r="GA150" s="87"/>
      <c r="GB150" s="87"/>
      <c r="GC150" s="87"/>
      <c r="GD150" s="87"/>
      <c r="GE150" s="87"/>
      <c r="GF150" s="87"/>
      <c r="GG150" s="87"/>
      <c r="GH150" s="87"/>
      <c r="GI150" s="87"/>
      <c r="GJ150" s="87"/>
      <c r="GK150" s="87"/>
      <c r="GL150" s="87"/>
      <c r="GM150" s="87"/>
      <c r="GN150" s="87"/>
      <c r="GO150" s="87"/>
      <c r="GP150" s="87"/>
      <c r="GQ150" s="87"/>
      <c r="GR150" s="87"/>
      <c r="GS150" s="87"/>
      <c r="GT150" s="87"/>
      <c r="GU150" s="87"/>
      <c r="GV150" s="87"/>
      <c r="GW150" s="87"/>
      <c r="GX150" s="87"/>
      <c r="GY150" s="87"/>
      <c r="GZ150" s="87"/>
      <c r="HA150" s="87"/>
      <c r="HB150" s="87"/>
      <c r="HC150" s="87"/>
      <c r="HD150" s="87"/>
      <c r="HE150" s="87"/>
      <c r="HF150" s="87"/>
      <c r="HG150" s="87"/>
      <c r="HH150" s="87"/>
      <c r="HI150" s="87"/>
      <c r="HJ150" s="87"/>
      <c r="HK150" s="87"/>
      <c r="HL150" s="87"/>
      <c r="HM150" s="87"/>
      <c r="HN150" s="87"/>
      <c r="HO150" s="87"/>
      <c r="HP150" s="87"/>
      <c r="HQ150" s="87"/>
      <c r="HR150" s="53"/>
      <c r="HS150" s="53"/>
      <c r="HT150" s="53"/>
      <c r="HU150" s="53"/>
      <c r="HV150" s="53"/>
      <c r="HW150" s="53"/>
      <c r="HX150" s="53"/>
      <c r="HY150" s="53"/>
      <c r="HZ150" s="53"/>
      <c r="IA150" s="53"/>
      <c r="IB150" s="53"/>
      <c r="IC150" s="53"/>
      <c r="ID150" s="53"/>
    </row>
    <row r="151" spans="1:238" s="98" customFormat="1" ht="60" x14ac:dyDescent="0.25">
      <c r="A151" s="2"/>
      <c r="B151" s="186" t="s">
        <v>221</v>
      </c>
      <c r="C151" s="79" t="s">
        <v>196</v>
      </c>
      <c r="D151" s="79" t="s">
        <v>23</v>
      </c>
      <c r="E151" s="80" t="s">
        <v>222</v>
      </c>
      <c r="F151" s="79" t="s">
        <v>223</v>
      </c>
      <c r="G151" s="83">
        <f t="shared" si="67"/>
        <v>962</v>
      </c>
      <c r="H151" s="83">
        <v>0</v>
      </c>
      <c r="I151" s="84">
        <v>962</v>
      </c>
      <c r="J151" s="89"/>
      <c r="K151" s="83"/>
      <c r="L151" s="83"/>
      <c r="M151" s="83"/>
      <c r="N151" s="83">
        <v>0</v>
      </c>
      <c r="O151" s="62">
        <f t="shared" si="60"/>
        <v>0</v>
      </c>
      <c r="P151" s="83">
        <v>0</v>
      </c>
      <c r="Q151" s="71"/>
      <c r="R151" s="128">
        <v>0</v>
      </c>
      <c r="S151" s="128">
        <v>0</v>
      </c>
      <c r="T151" s="13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  <c r="HI151" s="11"/>
      <c r="HJ151" s="11"/>
      <c r="HK151" s="11"/>
      <c r="HL151" s="11"/>
      <c r="HM151" s="11"/>
      <c r="HN151" s="11"/>
      <c r="HO151" s="11"/>
      <c r="HP151" s="11"/>
      <c r="HQ151" s="11"/>
      <c r="HR151" s="53"/>
      <c r="HS151" s="53"/>
      <c r="HT151" s="53"/>
      <c r="HU151" s="53"/>
      <c r="HV151" s="53"/>
      <c r="HW151" s="53"/>
      <c r="HX151" s="53"/>
      <c r="HY151" s="53"/>
      <c r="HZ151" s="53"/>
      <c r="IA151" s="53"/>
      <c r="IB151" s="53"/>
      <c r="IC151" s="53"/>
      <c r="ID151" s="53"/>
    </row>
    <row r="152" spans="1:238" s="98" customFormat="1" ht="90" x14ac:dyDescent="0.25">
      <c r="A152" s="2"/>
      <c r="B152" s="88" t="s">
        <v>40</v>
      </c>
      <c r="C152" s="79" t="s">
        <v>196</v>
      </c>
      <c r="D152" s="79" t="s">
        <v>23</v>
      </c>
      <c r="E152" s="80" t="s">
        <v>41</v>
      </c>
      <c r="F152" s="187"/>
      <c r="G152" s="83">
        <f t="shared" si="67"/>
        <v>1661</v>
      </c>
      <c r="H152" s="83">
        <f t="shared" ref="H152:N153" si="69">H153</f>
        <v>1661</v>
      </c>
      <c r="I152" s="84">
        <f t="shared" si="69"/>
        <v>0</v>
      </c>
      <c r="J152" s="89">
        <f t="shared" si="69"/>
        <v>0</v>
      </c>
      <c r="K152" s="83">
        <f t="shared" si="69"/>
        <v>0</v>
      </c>
      <c r="L152" s="83">
        <f t="shared" si="69"/>
        <v>0</v>
      </c>
      <c r="M152" s="83">
        <f t="shared" si="69"/>
        <v>0</v>
      </c>
      <c r="N152" s="83">
        <f t="shared" si="69"/>
        <v>1661</v>
      </c>
      <c r="O152" s="62"/>
      <c r="P152" s="83">
        <f>P153</f>
        <v>1661</v>
      </c>
      <c r="Q152" s="71"/>
      <c r="R152" s="83">
        <f>R153</f>
        <v>1661</v>
      </c>
      <c r="S152" s="83">
        <f>S153</f>
        <v>1661</v>
      </c>
      <c r="T152" s="86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  <c r="GU152" s="11"/>
      <c r="GV152" s="11"/>
      <c r="GW152" s="11"/>
      <c r="GX152" s="11"/>
      <c r="GY152" s="11"/>
      <c r="GZ152" s="11"/>
      <c r="HA152" s="11"/>
      <c r="HB152" s="11"/>
      <c r="HC152" s="11"/>
      <c r="HD152" s="11"/>
      <c r="HE152" s="11"/>
      <c r="HF152" s="11"/>
      <c r="HG152" s="11"/>
      <c r="HH152" s="11"/>
      <c r="HI152" s="11"/>
      <c r="HJ152" s="11"/>
      <c r="HK152" s="11"/>
      <c r="HL152" s="11"/>
      <c r="HM152" s="11"/>
      <c r="HN152" s="11"/>
      <c r="HO152" s="11"/>
      <c r="HP152" s="11"/>
      <c r="HQ152" s="11"/>
      <c r="HR152" s="53"/>
      <c r="HS152" s="53"/>
      <c r="HT152" s="53"/>
      <c r="HU152" s="53"/>
      <c r="HV152" s="53"/>
      <c r="HW152" s="53"/>
      <c r="HX152" s="53"/>
      <c r="HY152" s="53"/>
      <c r="HZ152" s="53"/>
      <c r="IA152" s="53"/>
      <c r="IB152" s="53"/>
      <c r="IC152" s="53"/>
      <c r="ID152" s="53"/>
    </row>
    <row r="153" spans="1:238" s="98" customFormat="1" ht="30" x14ac:dyDescent="0.25">
      <c r="A153" s="2"/>
      <c r="B153" s="88" t="s">
        <v>42</v>
      </c>
      <c r="C153" s="79" t="s">
        <v>196</v>
      </c>
      <c r="D153" s="79" t="s">
        <v>23</v>
      </c>
      <c r="E153" s="80" t="s">
        <v>43</v>
      </c>
      <c r="F153" s="187"/>
      <c r="G153" s="83">
        <f t="shared" si="67"/>
        <v>1661</v>
      </c>
      <c r="H153" s="83">
        <f t="shared" si="69"/>
        <v>1661</v>
      </c>
      <c r="I153" s="84">
        <f t="shared" si="69"/>
        <v>0</v>
      </c>
      <c r="J153" s="89">
        <f t="shared" si="69"/>
        <v>0</v>
      </c>
      <c r="K153" s="83">
        <f t="shared" si="69"/>
        <v>0</v>
      </c>
      <c r="L153" s="83">
        <f t="shared" si="69"/>
        <v>0</v>
      </c>
      <c r="M153" s="83">
        <f t="shared" si="69"/>
        <v>0</v>
      </c>
      <c r="N153" s="83">
        <f t="shared" si="69"/>
        <v>1661</v>
      </c>
      <c r="O153" s="62"/>
      <c r="P153" s="83">
        <f>P154</f>
        <v>1661</v>
      </c>
      <c r="Q153" s="71"/>
      <c r="R153" s="83">
        <f>R154</f>
        <v>1661</v>
      </c>
      <c r="S153" s="83">
        <f>S154</f>
        <v>1661</v>
      </c>
      <c r="T153" s="86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  <c r="HI153" s="11"/>
      <c r="HJ153" s="11"/>
      <c r="HK153" s="11"/>
      <c r="HL153" s="11"/>
      <c r="HM153" s="11"/>
      <c r="HN153" s="11"/>
      <c r="HO153" s="11"/>
      <c r="HP153" s="11"/>
      <c r="HQ153" s="11"/>
      <c r="HR153" s="53"/>
      <c r="HS153" s="53"/>
      <c r="HT153" s="53"/>
      <c r="HU153" s="53"/>
      <c r="HV153" s="53"/>
      <c r="HW153" s="53"/>
      <c r="HX153" s="53"/>
      <c r="HY153" s="53"/>
      <c r="HZ153" s="53"/>
      <c r="IA153" s="53"/>
      <c r="IB153" s="53"/>
      <c r="IC153" s="53"/>
      <c r="ID153" s="53"/>
    </row>
    <row r="154" spans="1:238" s="98" customFormat="1" ht="105" x14ac:dyDescent="0.25">
      <c r="A154" s="2"/>
      <c r="B154" s="88" t="s">
        <v>73</v>
      </c>
      <c r="C154" s="79" t="s">
        <v>196</v>
      </c>
      <c r="D154" s="79" t="s">
        <v>23</v>
      </c>
      <c r="E154" s="80" t="s">
        <v>74</v>
      </c>
      <c r="F154" s="81">
        <v>100</v>
      </c>
      <c r="G154" s="83">
        <f t="shared" si="67"/>
        <v>1661</v>
      </c>
      <c r="H154" s="83">
        <f>1426.7+234.3</f>
        <v>1661</v>
      </c>
      <c r="I154" s="84"/>
      <c r="J154" s="89"/>
      <c r="K154" s="83"/>
      <c r="L154" s="83"/>
      <c r="M154" s="83"/>
      <c r="N154" s="83">
        <f>1426.7+234.3</f>
        <v>1661</v>
      </c>
      <c r="O154" s="62"/>
      <c r="P154" s="83">
        <f>1426.7+234.3</f>
        <v>1661</v>
      </c>
      <c r="Q154" s="71"/>
      <c r="R154" s="83">
        <f>1426.7+234.3</f>
        <v>1661</v>
      </c>
      <c r="S154" s="83">
        <f>1426.7+234.3</f>
        <v>1661</v>
      </c>
      <c r="T154" s="86"/>
      <c r="U154" s="188"/>
      <c r="V154" s="188"/>
      <c r="W154" s="189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  <c r="HI154" s="11"/>
      <c r="HJ154" s="11"/>
      <c r="HK154" s="11"/>
      <c r="HL154" s="11"/>
      <c r="HM154" s="11"/>
      <c r="HN154" s="11"/>
      <c r="HO154" s="11"/>
      <c r="HP154" s="11"/>
      <c r="HQ154" s="11"/>
      <c r="HR154" s="92"/>
      <c r="HS154" s="92"/>
      <c r="HT154" s="92"/>
      <c r="HU154" s="92"/>
      <c r="HV154" s="92"/>
      <c r="HW154" s="92"/>
      <c r="HX154" s="92"/>
      <c r="HY154" s="92"/>
      <c r="HZ154" s="92"/>
      <c r="IA154" s="92"/>
      <c r="IB154" s="92"/>
      <c r="IC154" s="53"/>
      <c r="ID154" s="53"/>
    </row>
    <row r="155" spans="1:238" s="98" customFormat="1" x14ac:dyDescent="0.25">
      <c r="A155" s="2"/>
      <c r="B155" s="63" t="s">
        <v>224</v>
      </c>
      <c r="C155" s="64" t="s">
        <v>101</v>
      </c>
      <c r="D155" s="64"/>
      <c r="E155" s="65"/>
      <c r="F155" s="64"/>
      <c r="G155" s="68">
        <f t="shared" si="67"/>
        <v>299.2</v>
      </c>
      <c r="H155" s="68">
        <f t="shared" ref="H155:N155" si="70">H156+H160+H164+H168</f>
        <v>299.2</v>
      </c>
      <c r="I155" s="69">
        <f t="shared" si="70"/>
        <v>0</v>
      </c>
      <c r="J155" s="111">
        <f t="shared" si="70"/>
        <v>0</v>
      </c>
      <c r="K155" s="68">
        <f t="shared" si="70"/>
        <v>0</v>
      </c>
      <c r="L155" s="68">
        <f t="shared" si="70"/>
        <v>0</v>
      </c>
      <c r="M155" s="68">
        <f t="shared" si="70"/>
        <v>0</v>
      </c>
      <c r="N155" s="68">
        <f t="shared" si="70"/>
        <v>599.20000000000005</v>
      </c>
      <c r="O155" s="62">
        <f t="shared" ref="O155:O163" si="71">N155-M155</f>
        <v>599.20000000000005</v>
      </c>
      <c r="P155" s="68">
        <f>P156+P160+P164+P168</f>
        <v>599.20000000000005</v>
      </c>
      <c r="Q155" s="71"/>
      <c r="R155" s="68">
        <f>R156+R160+R164+R168</f>
        <v>599.20000000000005</v>
      </c>
      <c r="S155" s="68">
        <f>S156+S160+S164+S168</f>
        <v>599.20000000000005</v>
      </c>
      <c r="T155" s="70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2"/>
      <c r="CH155" s="72"/>
      <c r="CI155" s="72"/>
      <c r="CJ155" s="72"/>
      <c r="CK155" s="72"/>
      <c r="CL155" s="72"/>
      <c r="CM155" s="72"/>
      <c r="CN155" s="72"/>
      <c r="CO155" s="72"/>
      <c r="CP155" s="72"/>
      <c r="CQ155" s="72"/>
      <c r="CR155" s="72"/>
      <c r="CS155" s="72"/>
      <c r="CT155" s="72"/>
      <c r="CU155" s="72"/>
      <c r="CV155" s="72"/>
      <c r="CW155" s="72"/>
      <c r="CX155" s="72"/>
      <c r="CY155" s="72"/>
      <c r="CZ155" s="72"/>
      <c r="DA155" s="72"/>
      <c r="DB155" s="72"/>
      <c r="DC155" s="72"/>
      <c r="DD155" s="72"/>
      <c r="DE155" s="72"/>
      <c r="DF155" s="72"/>
      <c r="DG155" s="72"/>
      <c r="DH155" s="72"/>
      <c r="DI155" s="72"/>
      <c r="DJ155" s="72"/>
      <c r="DK155" s="72"/>
      <c r="DL155" s="72"/>
      <c r="DM155" s="72"/>
      <c r="DN155" s="72"/>
      <c r="DO155" s="72"/>
      <c r="DP155" s="72"/>
      <c r="DQ155" s="72"/>
      <c r="DR155" s="72"/>
      <c r="DS155" s="72"/>
      <c r="DT155" s="72"/>
      <c r="DU155" s="72"/>
      <c r="DV155" s="72"/>
      <c r="DW155" s="72"/>
      <c r="DX155" s="72"/>
      <c r="DY155" s="72"/>
      <c r="DZ155" s="72"/>
      <c r="EA155" s="72"/>
      <c r="EB155" s="72"/>
      <c r="EC155" s="72"/>
      <c r="ED155" s="72"/>
      <c r="EE155" s="72"/>
      <c r="EF155" s="72"/>
      <c r="EG155" s="72"/>
      <c r="EH155" s="72"/>
      <c r="EI155" s="72"/>
      <c r="EJ155" s="72"/>
      <c r="EK155" s="72"/>
      <c r="EL155" s="72"/>
      <c r="EM155" s="72"/>
      <c r="EN155" s="72"/>
      <c r="EO155" s="72"/>
      <c r="EP155" s="72"/>
      <c r="EQ155" s="72"/>
      <c r="ER155" s="72"/>
      <c r="ES155" s="72"/>
      <c r="ET155" s="72"/>
      <c r="EU155" s="72"/>
      <c r="EV155" s="72"/>
      <c r="EW155" s="72"/>
      <c r="EX155" s="72"/>
      <c r="EY155" s="72"/>
      <c r="EZ155" s="72"/>
      <c r="FA155" s="72"/>
      <c r="FB155" s="72"/>
      <c r="FC155" s="72"/>
      <c r="FD155" s="72"/>
      <c r="FE155" s="72"/>
      <c r="FF155" s="72"/>
      <c r="FG155" s="72"/>
      <c r="FH155" s="72"/>
      <c r="FI155" s="72"/>
      <c r="FJ155" s="72"/>
      <c r="FK155" s="72"/>
      <c r="FL155" s="72"/>
      <c r="FM155" s="72"/>
      <c r="FN155" s="72"/>
      <c r="FO155" s="72"/>
      <c r="FP155" s="72"/>
      <c r="FQ155" s="72"/>
      <c r="FR155" s="72"/>
      <c r="FS155" s="72"/>
      <c r="FT155" s="72"/>
      <c r="FU155" s="72"/>
      <c r="FV155" s="72"/>
      <c r="FW155" s="72"/>
      <c r="FX155" s="72"/>
      <c r="FY155" s="72"/>
      <c r="FZ155" s="72"/>
      <c r="GA155" s="72"/>
      <c r="GB155" s="72"/>
      <c r="GC155" s="72"/>
      <c r="GD155" s="72"/>
      <c r="GE155" s="72"/>
      <c r="GF155" s="72"/>
      <c r="GG155" s="72"/>
      <c r="GH155" s="72"/>
      <c r="GI155" s="72"/>
      <c r="GJ155" s="72"/>
      <c r="GK155" s="72"/>
      <c r="GL155" s="72"/>
      <c r="GM155" s="72"/>
      <c r="GN155" s="72"/>
      <c r="GO155" s="72"/>
      <c r="GP155" s="72"/>
      <c r="GQ155" s="72"/>
      <c r="GR155" s="72"/>
      <c r="GS155" s="72"/>
      <c r="GT155" s="72"/>
      <c r="GU155" s="72"/>
      <c r="GV155" s="72"/>
      <c r="GW155" s="72"/>
      <c r="GX155" s="72"/>
      <c r="GY155" s="72"/>
      <c r="GZ155" s="72"/>
      <c r="HA155" s="72"/>
      <c r="HB155" s="72"/>
      <c r="HC155" s="72"/>
      <c r="HD155" s="72"/>
      <c r="HE155" s="72"/>
      <c r="HF155" s="72"/>
      <c r="HG155" s="72"/>
      <c r="HH155" s="72"/>
      <c r="HI155" s="72"/>
      <c r="HJ155" s="72"/>
      <c r="HK155" s="72"/>
      <c r="HL155" s="72"/>
      <c r="HM155" s="72"/>
      <c r="HN155" s="72"/>
      <c r="HO155" s="72"/>
      <c r="HP155" s="72"/>
      <c r="HQ155" s="72"/>
      <c r="HR155" s="53"/>
      <c r="HS155" s="53"/>
      <c r="HT155" s="53"/>
      <c r="HU155" s="53"/>
      <c r="HV155" s="53"/>
      <c r="HW155" s="53"/>
      <c r="HX155" s="53"/>
      <c r="HY155" s="53"/>
      <c r="HZ155" s="53"/>
      <c r="IA155" s="53"/>
      <c r="IB155" s="53"/>
      <c r="IC155" s="53"/>
      <c r="ID155" s="53"/>
    </row>
    <row r="156" spans="1:238" s="98" customFormat="1" x14ac:dyDescent="0.25">
      <c r="A156" s="2"/>
      <c r="B156" s="63" t="s">
        <v>225</v>
      </c>
      <c r="C156" s="64" t="s">
        <v>101</v>
      </c>
      <c r="D156" s="64" t="s">
        <v>23</v>
      </c>
      <c r="E156" s="65"/>
      <c r="F156" s="64"/>
      <c r="G156" s="68">
        <f t="shared" si="67"/>
        <v>299.2</v>
      </c>
      <c r="H156" s="68">
        <f t="shared" ref="H156:N158" si="72">H157</f>
        <v>299.2</v>
      </c>
      <c r="I156" s="69">
        <f t="shared" si="72"/>
        <v>0</v>
      </c>
      <c r="J156" s="111">
        <f t="shared" si="72"/>
        <v>0</v>
      </c>
      <c r="K156" s="68">
        <f t="shared" si="72"/>
        <v>0</v>
      </c>
      <c r="L156" s="68">
        <f t="shared" si="72"/>
        <v>0</v>
      </c>
      <c r="M156" s="68">
        <f t="shared" si="72"/>
        <v>0</v>
      </c>
      <c r="N156" s="68">
        <f t="shared" si="72"/>
        <v>299.2</v>
      </c>
      <c r="O156" s="62">
        <f t="shared" si="71"/>
        <v>299.2</v>
      </c>
      <c r="P156" s="68">
        <f>P157</f>
        <v>299.2</v>
      </c>
      <c r="Q156" s="71"/>
      <c r="R156" s="68">
        <f t="shared" ref="R156:S158" si="73">R157</f>
        <v>299.2</v>
      </c>
      <c r="S156" s="68">
        <f t="shared" si="73"/>
        <v>299.2</v>
      </c>
      <c r="T156" s="70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72"/>
      <c r="BW156" s="72"/>
      <c r="BX156" s="72"/>
      <c r="BY156" s="72"/>
      <c r="BZ156" s="72"/>
      <c r="CA156" s="72"/>
      <c r="CB156" s="72"/>
      <c r="CC156" s="72"/>
      <c r="CD156" s="72"/>
      <c r="CE156" s="72"/>
      <c r="CF156" s="72"/>
      <c r="CG156" s="72"/>
      <c r="CH156" s="72"/>
      <c r="CI156" s="72"/>
      <c r="CJ156" s="72"/>
      <c r="CK156" s="72"/>
      <c r="CL156" s="72"/>
      <c r="CM156" s="72"/>
      <c r="CN156" s="72"/>
      <c r="CO156" s="72"/>
      <c r="CP156" s="72"/>
      <c r="CQ156" s="72"/>
      <c r="CR156" s="72"/>
      <c r="CS156" s="72"/>
      <c r="CT156" s="72"/>
      <c r="CU156" s="72"/>
      <c r="CV156" s="72"/>
      <c r="CW156" s="72"/>
      <c r="CX156" s="72"/>
      <c r="CY156" s="72"/>
      <c r="CZ156" s="72"/>
      <c r="DA156" s="72"/>
      <c r="DB156" s="72"/>
      <c r="DC156" s="72"/>
      <c r="DD156" s="72"/>
      <c r="DE156" s="72"/>
      <c r="DF156" s="72"/>
      <c r="DG156" s="72"/>
      <c r="DH156" s="72"/>
      <c r="DI156" s="72"/>
      <c r="DJ156" s="72"/>
      <c r="DK156" s="72"/>
      <c r="DL156" s="72"/>
      <c r="DM156" s="72"/>
      <c r="DN156" s="72"/>
      <c r="DO156" s="72"/>
      <c r="DP156" s="72"/>
      <c r="DQ156" s="72"/>
      <c r="DR156" s="72"/>
      <c r="DS156" s="72"/>
      <c r="DT156" s="72"/>
      <c r="DU156" s="72"/>
      <c r="DV156" s="72"/>
      <c r="DW156" s="72"/>
      <c r="DX156" s="72"/>
      <c r="DY156" s="72"/>
      <c r="DZ156" s="72"/>
      <c r="EA156" s="72"/>
      <c r="EB156" s="72"/>
      <c r="EC156" s="72"/>
      <c r="ED156" s="72"/>
      <c r="EE156" s="72"/>
      <c r="EF156" s="72"/>
      <c r="EG156" s="72"/>
      <c r="EH156" s="72"/>
      <c r="EI156" s="72"/>
      <c r="EJ156" s="72"/>
      <c r="EK156" s="72"/>
      <c r="EL156" s="72"/>
      <c r="EM156" s="72"/>
      <c r="EN156" s="72"/>
      <c r="EO156" s="72"/>
      <c r="EP156" s="72"/>
      <c r="EQ156" s="72"/>
      <c r="ER156" s="72"/>
      <c r="ES156" s="72"/>
      <c r="ET156" s="72"/>
      <c r="EU156" s="72"/>
      <c r="EV156" s="72"/>
      <c r="EW156" s="72"/>
      <c r="EX156" s="72"/>
      <c r="EY156" s="72"/>
      <c r="EZ156" s="72"/>
      <c r="FA156" s="72"/>
      <c r="FB156" s="72"/>
      <c r="FC156" s="72"/>
      <c r="FD156" s="72"/>
      <c r="FE156" s="72"/>
      <c r="FF156" s="72"/>
      <c r="FG156" s="72"/>
      <c r="FH156" s="72"/>
      <c r="FI156" s="72"/>
      <c r="FJ156" s="72"/>
      <c r="FK156" s="72"/>
      <c r="FL156" s="72"/>
      <c r="FM156" s="72"/>
      <c r="FN156" s="72"/>
      <c r="FO156" s="72"/>
      <c r="FP156" s="72"/>
      <c r="FQ156" s="72"/>
      <c r="FR156" s="72"/>
      <c r="FS156" s="72"/>
      <c r="FT156" s="72"/>
      <c r="FU156" s="72"/>
      <c r="FV156" s="72"/>
      <c r="FW156" s="72"/>
      <c r="FX156" s="72"/>
      <c r="FY156" s="72"/>
      <c r="FZ156" s="72"/>
      <c r="GA156" s="72"/>
      <c r="GB156" s="72"/>
      <c r="GC156" s="72"/>
      <c r="GD156" s="72"/>
      <c r="GE156" s="72"/>
      <c r="GF156" s="72"/>
      <c r="GG156" s="72"/>
      <c r="GH156" s="72"/>
      <c r="GI156" s="72"/>
      <c r="GJ156" s="72"/>
      <c r="GK156" s="72"/>
      <c r="GL156" s="72"/>
      <c r="GM156" s="72"/>
      <c r="GN156" s="72"/>
      <c r="GO156" s="72"/>
      <c r="GP156" s="72"/>
      <c r="GQ156" s="72"/>
      <c r="GR156" s="72"/>
      <c r="GS156" s="72"/>
      <c r="GT156" s="72"/>
      <c r="GU156" s="72"/>
      <c r="GV156" s="72"/>
      <c r="GW156" s="72"/>
      <c r="GX156" s="72"/>
      <c r="GY156" s="72"/>
      <c r="GZ156" s="72"/>
      <c r="HA156" s="72"/>
      <c r="HB156" s="72"/>
      <c r="HC156" s="72"/>
      <c r="HD156" s="72"/>
      <c r="HE156" s="72"/>
      <c r="HF156" s="72"/>
      <c r="HG156" s="72"/>
      <c r="HH156" s="72"/>
      <c r="HI156" s="72"/>
      <c r="HJ156" s="72"/>
      <c r="HK156" s="72"/>
      <c r="HL156" s="72"/>
      <c r="HM156" s="72"/>
      <c r="HN156" s="72"/>
      <c r="HO156" s="72"/>
      <c r="HP156" s="72"/>
      <c r="HQ156" s="72"/>
      <c r="HR156" s="53"/>
      <c r="HS156" s="53"/>
      <c r="HT156" s="53"/>
      <c r="HU156" s="53"/>
      <c r="HV156" s="53"/>
      <c r="HW156" s="53"/>
      <c r="HX156" s="53"/>
      <c r="HY156" s="53"/>
      <c r="HZ156" s="53"/>
      <c r="IA156" s="53"/>
      <c r="IB156" s="53"/>
      <c r="IC156" s="53"/>
      <c r="ID156" s="53"/>
    </row>
    <row r="157" spans="1:238" s="98" customFormat="1" ht="60" x14ac:dyDescent="0.25">
      <c r="A157" s="2"/>
      <c r="B157" s="78" t="s">
        <v>26</v>
      </c>
      <c r="C157" s="79" t="s">
        <v>101</v>
      </c>
      <c r="D157" s="79" t="s">
        <v>23</v>
      </c>
      <c r="E157" s="80" t="s">
        <v>27</v>
      </c>
      <c r="F157" s="79"/>
      <c r="G157" s="83">
        <f t="shared" si="67"/>
        <v>299.2</v>
      </c>
      <c r="H157" s="83">
        <f t="shared" si="72"/>
        <v>299.2</v>
      </c>
      <c r="I157" s="84">
        <f t="shared" si="72"/>
        <v>0</v>
      </c>
      <c r="J157" s="89">
        <f t="shared" si="72"/>
        <v>0</v>
      </c>
      <c r="K157" s="83">
        <f t="shared" si="72"/>
        <v>0</v>
      </c>
      <c r="L157" s="83">
        <f t="shared" si="72"/>
        <v>0</v>
      </c>
      <c r="M157" s="83">
        <f t="shared" si="72"/>
        <v>0</v>
      </c>
      <c r="N157" s="83">
        <f t="shared" si="72"/>
        <v>299.2</v>
      </c>
      <c r="O157" s="62">
        <f t="shared" si="71"/>
        <v>299.2</v>
      </c>
      <c r="P157" s="83">
        <f>P158</f>
        <v>299.2</v>
      </c>
      <c r="Q157" s="71"/>
      <c r="R157" s="83">
        <f t="shared" si="73"/>
        <v>299.2</v>
      </c>
      <c r="S157" s="83">
        <f t="shared" si="73"/>
        <v>299.2</v>
      </c>
      <c r="T157" s="86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  <c r="GX157" s="11"/>
      <c r="GY157" s="11"/>
      <c r="GZ157" s="11"/>
      <c r="HA157" s="11"/>
      <c r="HB157" s="11"/>
      <c r="HC157" s="11"/>
      <c r="HD157" s="11"/>
      <c r="HE157" s="11"/>
      <c r="HF157" s="11"/>
      <c r="HG157" s="11"/>
      <c r="HH157" s="11"/>
      <c r="HI157" s="11"/>
      <c r="HJ157" s="11"/>
      <c r="HK157" s="11"/>
      <c r="HL157" s="11"/>
      <c r="HM157" s="11"/>
      <c r="HN157" s="11"/>
      <c r="HO157" s="11"/>
      <c r="HP157" s="11"/>
      <c r="HQ157" s="11"/>
      <c r="HR157" s="53"/>
      <c r="HS157" s="53"/>
      <c r="HT157" s="53"/>
      <c r="HU157" s="53"/>
      <c r="HV157" s="53"/>
      <c r="HW157" s="53"/>
      <c r="HX157" s="53"/>
      <c r="HY157" s="53"/>
      <c r="HZ157" s="53"/>
      <c r="IA157" s="53"/>
      <c r="IB157" s="53"/>
      <c r="IC157" s="53"/>
      <c r="ID157" s="53"/>
    </row>
    <row r="158" spans="1:238" s="98" customFormat="1" x14ac:dyDescent="0.25">
      <c r="A158" s="2"/>
      <c r="B158" s="190" t="s">
        <v>226</v>
      </c>
      <c r="C158" s="79" t="s">
        <v>101</v>
      </c>
      <c r="D158" s="79" t="s">
        <v>23</v>
      </c>
      <c r="E158" s="80" t="s">
        <v>227</v>
      </c>
      <c r="F158" s="79"/>
      <c r="G158" s="83">
        <f t="shared" si="67"/>
        <v>299.2</v>
      </c>
      <c r="H158" s="83">
        <f t="shared" si="72"/>
        <v>299.2</v>
      </c>
      <c r="I158" s="84">
        <f t="shared" si="72"/>
        <v>0</v>
      </c>
      <c r="J158" s="89">
        <f t="shared" si="72"/>
        <v>0</v>
      </c>
      <c r="K158" s="83">
        <f t="shared" si="72"/>
        <v>0</v>
      </c>
      <c r="L158" s="83">
        <f t="shared" si="72"/>
        <v>0</v>
      </c>
      <c r="M158" s="83">
        <f t="shared" si="72"/>
        <v>0</v>
      </c>
      <c r="N158" s="83">
        <f t="shared" si="72"/>
        <v>299.2</v>
      </c>
      <c r="O158" s="62">
        <f t="shared" si="71"/>
        <v>299.2</v>
      </c>
      <c r="P158" s="83">
        <f>P159</f>
        <v>299.2</v>
      </c>
      <c r="Q158" s="71"/>
      <c r="R158" s="83">
        <f t="shared" si="73"/>
        <v>299.2</v>
      </c>
      <c r="S158" s="83">
        <f t="shared" si="73"/>
        <v>299.2</v>
      </c>
      <c r="T158" s="86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1"/>
      <c r="GQ158" s="11"/>
      <c r="GR158" s="11"/>
      <c r="GS158" s="11"/>
      <c r="GT158" s="11"/>
      <c r="GU158" s="11"/>
      <c r="GV158" s="11"/>
      <c r="GW158" s="11"/>
      <c r="GX158" s="11"/>
      <c r="GY158" s="11"/>
      <c r="GZ158" s="11"/>
      <c r="HA158" s="11"/>
      <c r="HB158" s="11"/>
      <c r="HC158" s="11"/>
      <c r="HD158" s="11"/>
      <c r="HE158" s="11"/>
      <c r="HF158" s="11"/>
      <c r="HG158" s="11"/>
      <c r="HH158" s="11"/>
      <c r="HI158" s="11"/>
      <c r="HJ158" s="11"/>
      <c r="HK158" s="11"/>
      <c r="HL158" s="11"/>
      <c r="HM158" s="11"/>
      <c r="HN158" s="11"/>
      <c r="HO158" s="11"/>
      <c r="HP158" s="11"/>
      <c r="HQ158" s="11"/>
      <c r="HR158" s="53"/>
      <c r="HS158" s="53"/>
      <c r="HT158" s="53"/>
      <c r="HU158" s="53"/>
      <c r="HV158" s="53"/>
      <c r="HW158" s="53"/>
      <c r="HX158" s="53"/>
      <c r="HY158" s="53"/>
      <c r="HZ158" s="53"/>
      <c r="IA158" s="53"/>
      <c r="IB158" s="53"/>
      <c r="IC158" s="53"/>
      <c r="ID158" s="53"/>
    </row>
    <row r="159" spans="1:238" s="98" customFormat="1" ht="33.75" customHeight="1" x14ac:dyDescent="0.25">
      <c r="A159" s="2"/>
      <c r="B159" s="78" t="s">
        <v>228</v>
      </c>
      <c r="C159" s="79" t="s">
        <v>101</v>
      </c>
      <c r="D159" s="79" t="s">
        <v>23</v>
      </c>
      <c r="E159" s="80" t="s">
        <v>229</v>
      </c>
      <c r="F159" s="81">
        <v>300</v>
      </c>
      <c r="G159" s="83">
        <f t="shared" si="67"/>
        <v>299.2</v>
      </c>
      <c r="H159" s="83">
        <v>299.2</v>
      </c>
      <c r="I159" s="84"/>
      <c r="J159" s="89"/>
      <c r="K159" s="83"/>
      <c r="L159" s="83"/>
      <c r="M159" s="83"/>
      <c r="N159" s="83">
        <v>299.2</v>
      </c>
      <c r="O159" s="191">
        <f t="shared" si="71"/>
        <v>299.2</v>
      </c>
      <c r="P159" s="83">
        <v>299.2</v>
      </c>
      <c r="Q159" s="192"/>
      <c r="R159" s="83">
        <v>299.2</v>
      </c>
      <c r="S159" s="83">
        <v>299.2</v>
      </c>
      <c r="T159" s="86"/>
      <c r="U159" s="11"/>
      <c r="V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  <c r="BD159" s="87"/>
      <c r="BE159" s="87"/>
      <c r="BF159" s="87"/>
      <c r="BG159" s="87"/>
      <c r="BH159" s="87"/>
      <c r="BI159" s="87"/>
      <c r="BJ159" s="87"/>
      <c r="BK159" s="87"/>
      <c r="BL159" s="87"/>
      <c r="BM159" s="87"/>
      <c r="BN159" s="87"/>
      <c r="BO159" s="87"/>
      <c r="BP159" s="87"/>
      <c r="BQ159" s="87"/>
      <c r="BR159" s="87"/>
      <c r="BS159" s="87"/>
      <c r="BT159" s="87"/>
      <c r="BU159" s="87"/>
      <c r="BV159" s="87"/>
      <c r="BW159" s="87"/>
      <c r="BX159" s="87"/>
      <c r="BY159" s="87"/>
      <c r="BZ159" s="87"/>
      <c r="CA159" s="87"/>
      <c r="CB159" s="87"/>
      <c r="CC159" s="87"/>
      <c r="CD159" s="87"/>
      <c r="CE159" s="87"/>
      <c r="CF159" s="87"/>
      <c r="CG159" s="87"/>
      <c r="CH159" s="87"/>
      <c r="CI159" s="87"/>
      <c r="CJ159" s="87"/>
      <c r="CK159" s="87"/>
      <c r="CL159" s="87"/>
      <c r="CM159" s="87"/>
      <c r="CN159" s="87"/>
      <c r="CO159" s="87"/>
      <c r="CP159" s="87"/>
      <c r="CQ159" s="87"/>
      <c r="CR159" s="87"/>
      <c r="CS159" s="87"/>
      <c r="CT159" s="87"/>
      <c r="CU159" s="87"/>
      <c r="CV159" s="87"/>
      <c r="CW159" s="87"/>
      <c r="CX159" s="87"/>
      <c r="CY159" s="87"/>
      <c r="CZ159" s="87"/>
      <c r="DA159" s="87"/>
      <c r="DB159" s="87"/>
      <c r="DC159" s="87"/>
      <c r="DD159" s="87"/>
      <c r="DE159" s="87"/>
      <c r="DF159" s="87"/>
      <c r="DG159" s="87"/>
      <c r="DH159" s="87"/>
      <c r="DI159" s="87"/>
      <c r="DJ159" s="87"/>
      <c r="DK159" s="87"/>
      <c r="DL159" s="87"/>
      <c r="DM159" s="87"/>
      <c r="DN159" s="87"/>
      <c r="DO159" s="87"/>
      <c r="DP159" s="87"/>
      <c r="DQ159" s="87"/>
      <c r="DR159" s="87"/>
      <c r="DS159" s="87"/>
      <c r="DT159" s="87"/>
      <c r="DU159" s="87"/>
      <c r="DV159" s="87"/>
      <c r="DW159" s="87"/>
      <c r="DX159" s="87"/>
      <c r="DY159" s="87"/>
      <c r="DZ159" s="87"/>
      <c r="EA159" s="87"/>
      <c r="EB159" s="87"/>
      <c r="EC159" s="87"/>
      <c r="ED159" s="87"/>
      <c r="EE159" s="87"/>
      <c r="EF159" s="87"/>
      <c r="EG159" s="87"/>
      <c r="EH159" s="87"/>
      <c r="EI159" s="87"/>
      <c r="EJ159" s="87"/>
      <c r="EK159" s="87"/>
      <c r="EL159" s="87"/>
      <c r="EM159" s="87"/>
      <c r="EN159" s="87"/>
      <c r="EO159" s="87"/>
      <c r="EP159" s="87"/>
      <c r="EQ159" s="87"/>
      <c r="ER159" s="87"/>
      <c r="ES159" s="87"/>
      <c r="ET159" s="87"/>
      <c r="EU159" s="87"/>
      <c r="EV159" s="87"/>
      <c r="EW159" s="87"/>
      <c r="EX159" s="87"/>
      <c r="EY159" s="87"/>
      <c r="EZ159" s="87"/>
      <c r="FA159" s="87"/>
      <c r="FB159" s="87"/>
      <c r="FC159" s="87"/>
      <c r="FD159" s="87"/>
      <c r="FE159" s="87"/>
      <c r="FF159" s="87"/>
      <c r="FG159" s="87"/>
      <c r="FH159" s="87"/>
      <c r="FI159" s="87"/>
      <c r="FJ159" s="87"/>
      <c r="FK159" s="87"/>
      <c r="FL159" s="87"/>
      <c r="FM159" s="87"/>
      <c r="FN159" s="87"/>
      <c r="FO159" s="87"/>
      <c r="FP159" s="87"/>
      <c r="FQ159" s="87"/>
      <c r="FR159" s="87"/>
      <c r="FS159" s="87"/>
      <c r="FT159" s="87"/>
      <c r="FU159" s="87"/>
      <c r="FV159" s="87"/>
      <c r="FW159" s="87"/>
      <c r="FX159" s="87"/>
      <c r="FY159" s="87"/>
      <c r="FZ159" s="87"/>
      <c r="GA159" s="87"/>
      <c r="GB159" s="87"/>
      <c r="GC159" s="87"/>
      <c r="GD159" s="87"/>
      <c r="GE159" s="87"/>
      <c r="GF159" s="87"/>
      <c r="GG159" s="87"/>
      <c r="GH159" s="87"/>
      <c r="GI159" s="87"/>
      <c r="GJ159" s="87"/>
      <c r="GK159" s="87"/>
      <c r="GL159" s="87"/>
      <c r="GM159" s="87"/>
      <c r="GN159" s="87"/>
      <c r="GO159" s="87"/>
      <c r="GP159" s="87"/>
      <c r="GQ159" s="87"/>
      <c r="GR159" s="87"/>
      <c r="GS159" s="87"/>
      <c r="GT159" s="87"/>
      <c r="GU159" s="87"/>
      <c r="GV159" s="87"/>
      <c r="GW159" s="87"/>
      <c r="GX159" s="87"/>
      <c r="GY159" s="87"/>
      <c r="GZ159" s="87"/>
      <c r="HA159" s="87"/>
      <c r="HB159" s="87"/>
      <c r="HC159" s="87"/>
      <c r="HD159" s="87"/>
      <c r="HE159" s="87"/>
      <c r="HF159" s="87"/>
      <c r="HG159" s="87"/>
      <c r="HH159" s="87"/>
      <c r="HI159" s="87"/>
      <c r="HJ159" s="87"/>
      <c r="HK159" s="87"/>
      <c r="HL159" s="87"/>
      <c r="HM159" s="87"/>
      <c r="HN159" s="87"/>
      <c r="HO159" s="87"/>
      <c r="HP159" s="87"/>
      <c r="HQ159" s="87"/>
      <c r="HR159" s="92"/>
      <c r="HS159" s="92"/>
      <c r="HT159" s="92"/>
      <c r="HU159" s="92"/>
      <c r="HV159" s="92"/>
      <c r="HW159" s="92"/>
      <c r="HX159" s="92"/>
      <c r="HY159" s="92"/>
      <c r="HZ159" s="92"/>
      <c r="IA159" s="92"/>
      <c r="IB159" s="92"/>
      <c r="IC159" s="92"/>
      <c r="ID159" s="92"/>
    </row>
    <row r="160" spans="1:238" s="98" customFormat="1" ht="15.75" hidden="1" x14ac:dyDescent="0.25">
      <c r="A160" s="2"/>
      <c r="B160" s="193" t="s">
        <v>230</v>
      </c>
      <c r="C160" s="64" t="s">
        <v>101</v>
      </c>
      <c r="D160" s="64" t="s">
        <v>94</v>
      </c>
      <c r="E160" s="75"/>
      <c r="F160" s="116"/>
      <c r="G160" s="83">
        <f t="shared" ref="G160:N161" si="74">G161</f>
        <v>30</v>
      </c>
      <c r="H160" s="68">
        <f t="shared" si="74"/>
        <v>0</v>
      </c>
      <c r="I160" s="69">
        <f t="shared" si="74"/>
        <v>0</v>
      </c>
      <c r="J160" s="111">
        <f t="shared" si="74"/>
        <v>0</v>
      </c>
      <c r="K160" s="68">
        <f t="shared" si="74"/>
        <v>0</v>
      </c>
      <c r="L160" s="68">
        <f t="shared" si="74"/>
        <v>0</v>
      </c>
      <c r="M160" s="68">
        <f t="shared" si="74"/>
        <v>0</v>
      </c>
      <c r="N160" s="68">
        <f t="shared" si="74"/>
        <v>0</v>
      </c>
      <c r="O160" s="62">
        <f t="shared" si="71"/>
        <v>0</v>
      </c>
      <c r="P160" s="68">
        <f>P161</f>
        <v>0</v>
      </c>
      <c r="Q160" s="71"/>
      <c r="R160" s="58">
        <f>R161</f>
        <v>0</v>
      </c>
      <c r="S160" s="58">
        <f>S161</f>
        <v>0</v>
      </c>
      <c r="T160" s="60"/>
      <c r="U160" s="72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  <c r="AH160" s="117"/>
      <c r="AI160" s="117"/>
      <c r="AJ160" s="117"/>
      <c r="AK160" s="117"/>
      <c r="AL160" s="117"/>
      <c r="AM160" s="117"/>
      <c r="AN160" s="117"/>
      <c r="AO160" s="117"/>
      <c r="AP160" s="117"/>
      <c r="AQ160" s="117"/>
      <c r="AR160" s="117"/>
      <c r="AS160" s="117"/>
      <c r="AT160" s="117"/>
      <c r="AU160" s="117"/>
      <c r="AV160" s="117"/>
      <c r="AW160" s="117"/>
      <c r="AX160" s="117"/>
      <c r="AY160" s="117"/>
      <c r="AZ160" s="117"/>
      <c r="BA160" s="117"/>
      <c r="BB160" s="117"/>
      <c r="BC160" s="117"/>
      <c r="BD160" s="117"/>
      <c r="BE160" s="117"/>
      <c r="BF160" s="117"/>
      <c r="BG160" s="117"/>
      <c r="BH160" s="117"/>
      <c r="BI160" s="117"/>
      <c r="BJ160" s="117"/>
      <c r="BK160" s="117"/>
      <c r="BL160" s="117"/>
      <c r="BM160" s="117"/>
      <c r="BN160" s="117"/>
      <c r="BO160" s="117"/>
      <c r="BP160" s="117"/>
      <c r="BQ160" s="117"/>
      <c r="BR160" s="117"/>
      <c r="BS160" s="117"/>
      <c r="BT160" s="117"/>
      <c r="BU160" s="117"/>
      <c r="BV160" s="117"/>
      <c r="BW160" s="117"/>
      <c r="BX160" s="117"/>
      <c r="BY160" s="117"/>
      <c r="BZ160" s="117"/>
      <c r="CA160" s="117"/>
      <c r="CB160" s="117"/>
      <c r="CC160" s="117"/>
      <c r="CD160" s="117"/>
      <c r="CE160" s="117"/>
      <c r="CF160" s="117"/>
      <c r="CG160" s="117"/>
      <c r="CH160" s="117"/>
      <c r="CI160" s="117"/>
      <c r="CJ160" s="117"/>
      <c r="CK160" s="117"/>
      <c r="CL160" s="117"/>
      <c r="CM160" s="117"/>
      <c r="CN160" s="117"/>
      <c r="CO160" s="117"/>
      <c r="CP160" s="117"/>
      <c r="CQ160" s="117"/>
      <c r="CR160" s="117"/>
      <c r="CS160" s="117"/>
      <c r="CT160" s="117"/>
      <c r="CU160" s="117"/>
      <c r="CV160" s="117"/>
      <c r="CW160" s="117"/>
      <c r="CX160" s="117"/>
      <c r="CY160" s="117"/>
      <c r="CZ160" s="117"/>
      <c r="DA160" s="117"/>
      <c r="DB160" s="117"/>
      <c r="DC160" s="117"/>
      <c r="DD160" s="117"/>
      <c r="DE160" s="117"/>
      <c r="DF160" s="117"/>
      <c r="DG160" s="117"/>
      <c r="DH160" s="117"/>
      <c r="DI160" s="117"/>
      <c r="DJ160" s="117"/>
      <c r="DK160" s="117"/>
      <c r="DL160" s="117"/>
      <c r="DM160" s="117"/>
      <c r="DN160" s="117"/>
      <c r="DO160" s="117"/>
      <c r="DP160" s="117"/>
      <c r="DQ160" s="117"/>
      <c r="DR160" s="117"/>
      <c r="DS160" s="117"/>
      <c r="DT160" s="117"/>
      <c r="DU160" s="117"/>
      <c r="DV160" s="117"/>
      <c r="DW160" s="117"/>
      <c r="DX160" s="117"/>
      <c r="DY160" s="117"/>
      <c r="DZ160" s="117"/>
      <c r="EA160" s="117"/>
      <c r="EB160" s="117"/>
      <c r="EC160" s="117"/>
      <c r="ED160" s="117"/>
      <c r="EE160" s="117"/>
      <c r="EF160" s="117"/>
      <c r="EG160" s="117"/>
      <c r="EH160" s="117"/>
      <c r="EI160" s="117"/>
      <c r="EJ160" s="117"/>
      <c r="EK160" s="117"/>
      <c r="EL160" s="117"/>
      <c r="EM160" s="117"/>
      <c r="EN160" s="117"/>
      <c r="EO160" s="117"/>
      <c r="EP160" s="117"/>
      <c r="EQ160" s="117"/>
      <c r="ER160" s="117"/>
      <c r="ES160" s="117"/>
      <c r="ET160" s="117"/>
      <c r="EU160" s="117"/>
      <c r="EV160" s="117"/>
      <c r="EW160" s="117"/>
      <c r="EX160" s="117"/>
      <c r="EY160" s="117"/>
      <c r="EZ160" s="117"/>
      <c r="FA160" s="117"/>
      <c r="FB160" s="117"/>
      <c r="FC160" s="117"/>
      <c r="FD160" s="117"/>
      <c r="FE160" s="117"/>
      <c r="FF160" s="117"/>
      <c r="FG160" s="117"/>
      <c r="FH160" s="117"/>
      <c r="FI160" s="117"/>
      <c r="FJ160" s="117"/>
      <c r="FK160" s="117"/>
      <c r="FL160" s="117"/>
      <c r="FM160" s="117"/>
      <c r="FN160" s="117"/>
      <c r="FO160" s="117"/>
      <c r="FP160" s="117"/>
      <c r="FQ160" s="117"/>
      <c r="FR160" s="117"/>
      <c r="FS160" s="117"/>
      <c r="FT160" s="117"/>
      <c r="FU160" s="117"/>
      <c r="FV160" s="117"/>
      <c r="FW160" s="117"/>
      <c r="FX160" s="117"/>
      <c r="FY160" s="117"/>
      <c r="FZ160" s="117"/>
      <c r="GA160" s="117"/>
      <c r="GB160" s="117"/>
      <c r="GC160" s="117"/>
      <c r="GD160" s="117"/>
      <c r="GE160" s="117"/>
      <c r="GF160" s="117"/>
      <c r="GG160" s="117"/>
      <c r="GH160" s="117"/>
      <c r="GI160" s="117"/>
      <c r="GJ160" s="117"/>
      <c r="GK160" s="117"/>
      <c r="GL160" s="117"/>
      <c r="GM160" s="117"/>
      <c r="GN160" s="117"/>
      <c r="GO160" s="117"/>
      <c r="GP160" s="117"/>
      <c r="GQ160" s="117"/>
      <c r="GR160" s="117"/>
      <c r="GS160" s="117"/>
      <c r="GT160" s="117"/>
      <c r="GU160" s="117"/>
      <c r="GV160" s="117"/>
      <c r="GW160" s="117"/>
      <c r="GX160" s="117"/>
      <c r="GY160" s="117"/>
      <c r="GZ160" s="117"/>
      <c r="HA160" s="117"/>
      <c r="HB160" s="117"/>
      <c r="HC160" s="117"/>
      <c r="HD160" s="117"/>
      <c r="HE160" s="117"/>
      <c r="HF160" s="117"/>
      <c r="HG160" s="117"/>
      <c r="HH160" s="117"/>
      <c r="HI160" s="117"/>
      <c r="HJ160" s="117"/>
      <c r="HK160" s="117"/>
      <c r="HL160" s="117"/>
      <c r="HM160" s="117"/>
      <c r="HN160" s="117"/>
      <c r="HO160" s="117"/>
      <c r="HP160" s="117"/>
      <c r="HQ160" s="117"/>
      <c r="HR160" s="53"/>
      <c r="HS160" s="53"/>
      <c r="HT160" s="53"/>
      <c r="HU160" s="53"/>
      <c r="HV160" s="53"/>
      <c r="HW160" s="53"/>
      <c r="HX160" s="53"/>
      <c r="HY160" s="53"/>
      <c r="HZ160" s="53"/>
      <c r="IA160" s="53"/>
      <c r="IB160" s="53"/>
      <c r="IC160" s="53"/>
      <c r="ID160" s="53"/>
    </row>
    <row r="161" spans="1:238" s="98" customFormat="1" ht="15.75" hidden="1" x14ac:dyDescent="0.25">
      <c r="A161" s="2"/>
      <c r="B161" s="78" t="s">
        <v>142</v>
      </c>
      <c r="C161" s="79" t="s">
        <v>101</v>
      </c>
      <c r="D161" s="79" t="s">
        <v>94</v>
      </c>
      <c r="E161" s="80" t="s">
        <v>55</v>
      </c>
      <c r="F161" s="81"/>
      <c r="G161" s="83">
        <f t="shared" si="74"/>
        <v>30</v>
      </c>
      <c r="H161" s="83">
        <f t="shared" si="74"/>
        <v>0</v>
      </c>
      <c r="I161" s="84">
        <f t="shared" si="74"/>
        <v>0</v>
      </c>
      <c r="J161" s="89">
        <f t="shared" si="74"/>
        <v>0</v>
      </c>
      <c r="K161" s="83">
        <f t="shared" si="74"/>
        <v>0</v>
      </c>
      <c r="L161" s="83">
        <f t="shared" si="74"/>
        <v>0</v>
      </c>
      <c r="M161" s="83">
        <f t="shared" si="74"/>
        <v>0</v>
      </c>
      <c r="N161" s="83">
        <f t="shared" si="74"/>
        <v>0</v>
      </c>
      <c r="O161" s="62">
        <f t="shared" si="71"/>
        <v>0</v>
      </c>
      <c r="P161" s="83">
        <f>P162</f>
        <v>0</v>
      </c>
      <c r="Q161" s="71"/>
      <c r="R161" s="128">
        <f>R162</f>
        <v>0</v>
      </c>
      <c r="S161" s="128">
        <f>S162</f>
        <v>0</v>
      </c>
      <c r="T161" s="131"/>
      <c r="U161" s="11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  <c r="BD161" s="87"/>
      <c r="BE161" s="87"/>
      <c r="BF161" s="87"/>
      <c r="BG161" s="87"/>
      <c r="BH161" s="87"/>
      <c r="BI161" s="87"/>
      <c r="BJ161" s="87"/>
      <c r="BK161" s="87"/>
      <c r="BL161" s="87"/>
      <c r="BM161" s="87"/>
      <c r="BN161" s="87"/>
      <c r="BO161" s="87"/>
      <c r="BP161" s="87"/>
      <c r="BQ161" s="87"/>
      <c r="BR161" s="87"/>
      <c r="BS161" s="87"/>
      <c r="BT161" s="87"/>
      <c r="BU161" s="87"/>
      <c r="BV161" s="87"/>
      <c r="BW161" s="87"/>
      <c r="BX161" s="87"/>
      <c r="BY161" s="87"/>
      <c r="BZ161" s="87"/>
      <c r="CA161" s="87"/>
      <c r="CB161" s="87"/>
      <c r="CC161" s="87"/>
      <c r="CD161" s="87"/>
      <c r="CE161" s="87"/>
      <c r="CF161" s="87"/>
      <c r="CG161" s="87"/>
      <c r="CH161" s="87"/>
      <c r="CI161" s="87"/>
      <c r="CJ161" s="87"/>
      <c r="CK161" s="87"/>
      <c r="CL161" s="87"/>
      <c r="CM161" s="87"/>
      <c r="CN161" s="87"/>
      <c r="CO161" s="87"/>
      <c r="CP161" s="87"/>
      <c r="CQ161" s="87"/>
      <c r="CR161" s="87"/>
      <c r="CS161" s="87"/>
      <c r="CT161" s="87"/>
      <c r="CU161" s="87"/>
      <c r="CV161" s="87"/>
      <c r="CW161" s="87"/>
      <c r="CX161" s="87"/>
      <c r="CY161" s="87"/>
      <c r="CZ161" s="87"/>
      <c r="DA161" s="87"/>
      <c r="DB161" s="87"/>
      <c r="DC161" s="87"/>
      <c r="DD161" s="87"/>
      <c r="DE161" s="87"/>
      <c r="DF161" s="87"/>
      <c r="DG161" s="87"/>
      <c r="DH161" s="87"/>
      <c r="DI161" s="87"/>
      <c r="DJ161" s="87"/>
      <c r="DK161" s="87"/>
      <c r="DL161" s="87"/>
      <c r="DM161" s="87"/>
      <c r="DN161" s="87"/>
      <c r="DO161" s="87"/>
      <c r="DP161" s="87"/>
      <c r="DQ161" s="87"/>
      <c r="DR161" s="87"/>
      <c r="DS161" s="87"/>
      <c r="DT161" s="87"/>
      <c r="DU161" s="87"/>
      <c r="DV161" s="87"/>
      <c r="DW161" s="87"/>
      <c r="DX161" s="87"/>
      <c r="DY161" s="87"/>
      <c r="DZ161" s="87"/>
      <c r="EA161" s="87"/>
      <c r="EB161" s="87"/>
      <c r="EC161" s="87"/>
      <c r="ED161" s="87"/>
      <c r="EE161" s="87"/>
      <c r="EF161" s="87"/>
      <c r="EG161" s="87"/>
      <c r="EH161" s="87"/>
      <c r="EI161" s="87"/>
      <c r="EJ161" s="87"/>
      <c r="EK161" s="87"/>
      <c r="EL161" s="87"/>
      <c r="EM161" s="87"/>
      <c r="EN161" s="87"/>
      <c r="EO161" s="87"/>
      <c r="EP161" s="87"/>
      <c r="EQ161" s="87"/>
      <c r="ER161" s="87"/>
      <c r="ES161" s="87"/>
      <c r="ET161" s="87"/>
      <c r="EU161" s="87"/>
      <c r="EV161" s="87"/>
      <c r="EW161" s="87"/>
      <c r="EX161" s="87"/>
      <c r="EY161" s="87"/>
      <c r="EZ161" s="87"/>
      <c r="FA161" s="87"/>
      <c r="FB161" s="87"/>
      <c r="FC161" s="87"/>
      <c r="FD161" s="87"/>
      <c r="FE161" s="87"/>
      <c r="FF161" s="87"/>
      <c r="FG161" s="87"/>
      <c r="FH161" s="87"/>
      <c r="FI161" s="87"/>
      <c r="FJ161" s="87"/>
      <c r="FK161" s="87"/>
      <c r="FL161" s="87"/>
      <c r="FM161" s="87"/>
      <c r="FN161" s="87"/>
      <c r="FO161" s="87"/>
      <c r="FP161" s="87"/>
      <c r="FQ161" s="87"/>
      <c r="FR161" s="87"/>
      <c r="FS161" s="87"/>
      <c r="FT161" s="87"/>
      <c r="FU161" s="87"/>
      <c r="FV161" s="87"/>
      <c r="FW161" s="87"/>
      <c r="FX161" s="87"/>
      <c r="FY161" s="87"/>
      <c r="FZ161" s="87"/>
      <c r="GA161" s="87"/>
      <c r="GB161" s="87"/>
      <c r="GC161" s="87"/>
      <c r="GD161" s="87"/>
      <c r="GE161" s="87"/>
      <c r="GF161" s="87"/>
      <c r="GG161" s="87"/>
      <c r="GH161" s="87"/>
      <c r="GI161" s="87"/>
      <c r="GJ161" s="87"/>
      <c r="GK161" s="87"/>
      <c r="GL161" s="87"/>
      <c r="GM161" s="87"/>
      <c r="GN161" s="87"/>
      <c r="GO161" s="87"/>
      <c r="GP161" s="87"/>
      <c r="GQ161" s="87"/>
      <c r="GR161" s="87"/>
      <c r="GS161" s="87"/>
      <c r="GT161" s="87"/>
      <c r="GU161" s="87"/>
      <c r="GV161" s="87"/>
      <c r="GW161" s="87"/>
      <c r="GX161" s="87"/>
      <c r="GY161" s="87"/>
      <c r="GZ161" s="87"/>
      <c r="HA161" s="87"/>
      <c r="HB161" s="87"/>
      <c r="HC161" s="87"/>
      <c r="HD161" s="87"/>
      <c r="HE161" s="87"/>
      <c r="HF161" s="87"/>
      <c r="HG161" s="87"/>
      <c r="HH161" s="87"/>
      <c r="HI161" s="87"/>
      <c r="HJ161" s="87"/>
      <c r="HK161" s="87"/>
      <c r="HL161" s="87"/>
      <c r="HM161" s="87"/>
      <c r="HN161" s="87"/>
      <c r="HO161" s="87"/>
      <c r="HP161" s="87"/>
      <c r="HQ161" s="87"/>
      <c r="HR161" s="53"/>
      <c r="HS161" s="53"/>
      <c r="HT161" s="53"/>
      <c r="HU161" s="53"/>
      <c r="HV161" s="53"/>
      <c r="HW161" s="53"/>
      <c r="HX161" s="53"/>
      <c r="HY161" s="53"/>
      <c r="HZ161" s="53"/>
      <c r="IA161" s="53"/>
      <c r="IB161" s="53"/>
      <c r="IC161" s="53"/>
      <c r="ID161" s="53"/>
    </row>
    <row r="162" spans="1:238" s="98" customFormat="1" ht="30" hidden="1" x14ac:dyDescent="0.25">
      <c r="A162" s="2"/>
      <c r="B162" s="78" t="s">
        <v>56</v>
      </c>
      <c r="C162" s="79" t="s">
        <v>101</v>
      </c>
      <c r="D162" s="79" t="s">
        <v>94</v>
      </c>
      <c r="E162" s="80" t="s">
        <v>119</v>
      </c>
      <c r="F162" s="81"/>
      <c r="G162" s="83">
        <f t="shared" ref="G162:N162" si="75">SUM(G163:G163)</f>
        <v>30</v>
      </c>
      <c r="H162" s="83">
        <f t="shared" si="75"/>
        <v>0</v>
      </c>
      <c r="I162" s="84">
        <f t="shared" si="75"/>
        <v>0</v>
      </c>
      <c r="J162" s="89">
        <f t="shared" si="75"/>
        <v>0</v>
      </c>
      <c r="K162" s="83">
        <f t="shared" si="75"/>
        <v>0</v>
      </c>
      <c r="L162" s="83">
        <f t="shared" si="75"/>
        <v>0</v>
      </c>
      <c r="M162" s="83">
        <f t="shared" si="75"/>
        <v>0</v>
      </c>
      <c r="N162" s="83">
        <f t="shared" si="75"/>
        <v>0</v>
      </c>
      <c r="O162" s="62">
        <f t="shared" si="71"/>
        <v>0</v>
      </c>
      <c r="P162" s="83">
        <f>SUM(P163:P163)</f>
        <v>0</v>
      </c>
      <c r="Q162" s="71"/>
      <c r="R162" s="128">
        <f>SUM(R163:R163)</f>
        <v>0</v>
      </c>
      <c r="S162" s="128">
        <f>SUM(S163:S163)</f>
        <v>0</v>
      </c>
      <c r="T162" s="131"/>
      <c r="U162" s="11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  <c r="BD162" s="87"/>
      <c r="BE162" s="87"/>
      <c r="BF162" s="87"/>
      <c r="BG162" s="87"/>
      <c r="BH162" s="87"/>
      <c r="BI162" s="87"/>
      <c r="BJ162" s="87"/>
      <c r="BK162" s="87"/>
      <c r="BL162" s="87"/>
      <c r="BM162" s="87"/>
      <c r="BN162" s="87"/>
      <c r="BO162" s="87"/>
      <c r="BP162" s="87"/>
      <c r="BQ162" s="87"/>
      <c r="BR162" s="87"/>
      <c r="BS162" s="87"/>
      <c r="BT162" s="87"/>
      <c r="BU162" s="87"/>
      <c r="BV162" s="87"/>
      <c r="BW162" s="87"/>
      <c r="BX162" s="87"/>
      <c r="BY162" s="87"/>
      <c r="BZ162" s="87"/>
      <c r="CA162" s="87"/>
      <c r="CB162" s="87"/>
      <c r="CC162" s="87"/>
      <c r="CD162" s="87"/>
      <c r="CE162" s="87"/>
      <c r="CF162" s="87"/>
      <c r="CG162" s="87"/>
      <c r="CH162" s="87"/>
      <c r="CI162" s="87"/>
      <c r="CJ162" s="87"/>
      <c r="CK162" s="87"/>
      <c r="CL162" s="87"/>
      <c r="CM162" s="87"/>
      <c r="CN162" s="87"/>
      <c r="CO162" s="87"/>
      <c r="CP162" s="87"/>
      <c r="CQ162" s="87"/>
      <c r="CR162" s="87"/>
      <c r="CS162" s="87"/>
      <c r="CT162" s="87"/>
      <c r="CU162" s="87"/>
      <c r="CV162" s="87"/>
      <c r="CW162" s="87"/>
      <c r="CX162" s="87"/>
      <c r="CY162" s="87"/>
      <c r="CZ162" s="87"/>
      <c r="DA162" s="87"/>
      <c r="DB162" s="87"/>
      <c r="DC162" s="87"/>
      <c r="DD162" s="87"/>
      <c r="DE162" s="87"/>
      <c r="DF162" s="87"/>
      <c r="DG162" s="87"/>
      <c r="DH162" s="87"/>
      <c r="DI162" s="87"/>
      <c r="DJ162" s="87"/>
      <c r="DK162" s="87"/>
      <c r="DL162" s="87"/>
      <c r="DM162" s="87"/>
      <c r="DN162" s="87"/>
      <c r="DO162" s="87"/>
      <c r="DP162" s="87"/>
      <c r="DQ162" s="87"/>
      <c r="DR162" s="87"/>
      <c r="DS162" s="87"/>
      <c r="DT162" s="87"/>
      <c r="DU162" s="87"/>
      <c r="DV162" s="87"/>
      <c r="DW162" s="87"/>
      <c r="DX162" s="87"/>
      <c r="DY162" s="87"/>
      <c r="DZ162" s="87"/>
      <c r="EA162" s="87"/>
      <c r="EB162" s="87"/>
      <c r="EC162" s="87"/>
      <c r="ED162" s="87"/>
      <c r="EE162" s="87"/>
      <c r="EF162" s="87"/>
      <c r="EG162" s="87"/>
      <c r="EH162" s="87"/>
      <c r="EI162" s="87"/>
      <c r="EJ162" s="87"/>
      <c r="EK162" s="87"/>
      <c r="EL162" s="87"/>
      <c r="EM162" s="87"/>
      <c r="EN162" s="87"/>
      <c r="EO162" s="87"/>
      <c r="EP162" s="87"/>
      <c r="EQ162" s="87"/>
      <c r="ER162" s="87"/>
      <c r="ES162" s="87"/>
      <c r="ET162" s="87"/>
      <c r="EU162" s="87"/>
      <c r="EV162" s="87"/>
      <c r="EW162" s="87"/>
      <c r="EX162" s="87"/>
      <c r="EY162" s="87"/>
      <c r="EZ162" s="87"/>
      <c r="FA162" s="87"/>
      <c r="FB162" s="87"/>
      <c r="FC162" s="87"/>
      <c r="FD162" s="87"/>
      <c r="FE162" s="87"/>
      <c r="FF162" s="87"/>
      <c r="FG162" s="87"/>
      <c r="FH162" s="87"/>
      <c r="FI162" s="87"/>
      <c r="FJ162" s="87"/>
      <c r="FK162" s="87"/>
      <c r="FL162" s="87"/>
      <c r="FM162" s="87"/>
      <c r="FN162" s="87"/>
      <c r="FO162" s="87"/>
      <c r="FP162" s="87"/>
      <c r="FQ162" s="87"/>
      <c r="FR162" s="87"/>
      <c r="FS162" s="87"/>
      <c r="FT162" s="87"/>
      <c r="FU162" s="87"/>
      <c r="FV162" s="87"/>
      <c r="FW162" s="87"/>
      <c r="FX162" s="87"/>
      <c r="FY162" s="87"/>
      <c r="FZ162" s="87"/>
      <c r="GA162" s="87"/>
      <c r="GB162" s="87"/>
      <c r="GC162" s="87"/>
      <c r="GD162" s="87"/>
      <c r="GE162" s="87"/>
      <c r="GF162" s="87"/>
      <c r="GG162" s="87"/>
      <c r="GH162" s="87"/>
      <c r="GI162" s="87"/>
      <c r="GJ162" s="87"/>
      <c r="GK162" s="87"/>
      <c r="GL162" s="87"/>
      <c r="GM162" s="87"/>
      <c r="GN162" s="87"/>
      <c r="GO162" s="87"/>
      <c r="GP162" s="87"/>
      <c r="GQ162" s="87"/>
      <c r="GR162" s="87"/>
      <c r="GS162" s="87"/>
      <c r="GT162" s="87"/>
      <c r="GU162" s="87"/>
      <c r="GV162" s="87"/>
      <c r="GW162" s="87"/>
      <c r="GX162" s="87"/>
      <c r="GY162" s="87"/>
      <c r="GZ162" s="87"/>
      <c r="HA162" s="87"/>
      <c r="HB162" s="87"/>
      <c r="HC162" s="87"/>
      <c r="HD162" s="87"/>
      <c r="HE162" s="87"/>
      <c r="HF162" s="87"/>
      <c r="HG162" s="87"/>
      <c r="HH162" s="87"/>
      <c r="HI162" s="87"/>
      <c r="HJ162" s="87"/>
      <c r="HK162" s="87"/>
      <c r="HL162" s="87"/>
      <c r="HM162" s="87"/>
      <c r="HN162" s="87"/>
      <c r="HO162" s="87"/>
      <c r="HP162" s="87"/>
      <c r="HQ162" s="87"/>
      <c r="HR162" s="53"/>
      <c r="HS162" s="53"/>
      <c r="HT162" s="53"/>
      <c r="HU162" s="53"/>
      <c r="HV162" s="53"/>
      <c r="HW162" s="53"/>
      <c r="HX162" s="53"/>
      <c r="HY162" s="53"/>
      <c r="HZ162" s="53"/>
      <c r="IA162" s="53"/>
      <c r="IB162" s="53"/>
      <c r="IC162" s="53"/>
      <c r="ID162" s="53"/>
    </row>
    <row r="163" spans="1:238" s="113" customFormat="1" ht="45" hidden="1" x14ac:dyDescent="0.25">
      <c r="A163" s="2"/>
      <c r="B163" s="78" t="s">
        <v>231</v>
      </c>
      <c r="C163" s="79" t="s">
        <v>101</v>
      </c>
      <c r="D163" s="79" t="s">
        <v>94</v>
      </c>
      <c r="E163" s="80" t="s">
        <v>232</v>
      </c>
      <c r="F163" s="81">
        <v>500</v>
      </c>
      <c r="G163" s="83">
        <v>30</v>
      </c>
      <c r="H163" s="83"/>
      <c r="I163" s="84"/>
      <c r="J163" s="89"/>
      <c r="K163" s="83"/>
      <c r="L163" s="83"/>
      <c r="M163" s="83"/>
      <c r="N163" s="83"/>
      <c r="O163" s="62">
        <f t="shared" si="71"/>
        <v>0</v>
      </c>
      <c r="P163" s="83"/>
      <c r="Q163" s="71"/>
      <c r="R163" s="128"/>
      <c r="S163" s="128"/>
      <c r="T163" s="131"/>
      <c r="U163" s="11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  <c r="BD163" s="87"/>
      <c r="BE163" s="87"/>
      <c r="BF163" s="87"/>
      <c r="BG163" s="87"/>
      <c r="BH163" s="87"/>
      <c r="BI163" s="87"/>
      <c r="BJ163" s="87"/>
      <c r="BK163" s="87"/>
      <c r="BL163" s="87"/>
      <c r="BM163" s="87"/>
      <c r="BN163" s="87"/>
      <c r="BO163" s="87"/>
      <c r="BP163" s="87"/>
      <c r="BQ163" s="87"/>
      <c r="BR163" s="87"/>
      <c r="BS163" s="87"/>
      <c r="BT163" s="87"/>
      <c r="BU163" s="87"/>
      <c r="BV163" s="87"/>
      <c r="BW163" s="87"/>
      <c r="BX163" s="87"/>
      <c r="BY163" s="87"/>
      <c r="BZ163" s="87"/>
      <c r="CA163" s="87"/>
      <c r="CB163" s="87"/>
      <c r="CC163" s="87"/>
      <c r="CD163" s="87"/>
      <c r="CE163" s="87"/>
      <c r="CF163" s="87"/>
      <c r="CG163" s="87"/>
      <c r="CH163" s="87"/>
      <c r="CI163" s="87"/>
      <c r="CJ163" s="87"/>
      <c r="CK163" s="87"/>
      <c r="CL163" s="87"/>
      <c r="CM163" s="87"/>
      <c r="CN163" s="87"/>
      <c r="CO163" s="87"/>
      <c r="CP163" s="87"/>
      <c r="CQ163" s="87"/>
      <c r="CR163" s="87"/>
      <c r="CS163" s="87"/>
      <c r="CT163" s="87"/>
      <c r="CU163" s="87"/>
      <c r="CV163" s="87"/>
      <c r="CW163" s="87"/>
      <c r="CX163" s="87"/>
      <c r="CY163" s="87"/>
      <c r="CZ163" s="87"/>
      <c r="DA163" s="87"/>
      <c r="DB163" s="87"/>
      <c r="DC163" s="87"/>
      <c r="DD163" s="87"/>
      <c r="DE163" s="87"/>
      <c r="DF163" s="87"/>
      <c r="DG163" s="87"/>
      <c r="DH163" s="87"/>
      <c r="DI163" s="87"/>
      <c r="DJ163" s="87"/>
      <c r="DK163" s="87"/>
      <c r="DL163" s="87"/>
      <c r="DM163" s="87"/>
      <c r="DN163" s="87"/>
      <c r="DO163" s="87"/>
      <c r="DP163" s="87"/>
      <c r="DQ163" s="87"/>
      <c r="DR163" s="87"/>
      <c r="DS163" s="87"/>
      <c r="DT163" s="87"/>
      <c r="DU163" s="87"/>
      <c r="DV163" s="87"/>
      <c r="DW163" s="87"/>
      <c r="DX163" s="87"/>
      <c r="DY163" s="87"/>
      <c r="DZ163" s="87"/>
      <c r="EA163" s="87"/>
      <c r="EB163" s="87"/>
      <c r="EC163" s="87"/>
      <c r="ED163" s="87"/>
      <c r="EE163" s="87"/>
      <c r="EF163" s="87"/>
      <c r="EG163" s="87"/>
      <c r="EH163" s="87"/>
      <c r="EI163" s="87"/>
      <c r="EJ163" s="87"/>
      <c r="EK163" s="87"/>
      <c r="EL163" s="87"/>
      <c r="EM163" s="87"/>
      <c r="EN163" s="87"/>
      <c r="EO163" s="87"/>
      <c r="EP163" s="87"/>
      <c r="EQ163" s="87"/>
      <c r="ER163" s="87"/>
      <c r="ES163" s="87"/>
      <c r="ET163" s="87"/>
      <c r="EU163" s="87"/>
      <c r="EV163" s="87"/>
      <c r="EW163" s="87"/>
      <c r="EX163" s="87"/>
      <c r="EY163" s="87"/>
      <c r="EZ163" s="87"/>
      <c r="FA163" s="87"/>
      <c r="FB163" s="87"/>
      <c r="FC163" s="87"/>
      <c r="FD163" s="87"/>
      <c r="FE163" s="87"/>
      <c r="FF163" s="87"/>
      <c r="FG163" s="87"/>
      <c r="FH163" s="87"/>
      <c r="FI163" s="87"/>
      <c r="FJ163" s="87"/>
      <c r="FK163" s="87"/>
      <c r="FL163" s="87"/>
      <c r="FM163" s="87"/>
      <c r="FN163" s="87"/>
      <c r="FO163" s="87"/>
      <c r="FP163" s="87"/>
      <c r="FQ163" s="87"/>
      <c r="FR163" s="87"/>
      <c r="FS163" s="87"/>
      <c r="FT163" s="87"/>
      <c r="FU163" s="87"/>
      <c r="FV163" s="87"/>
      <c r="FW163" s="87"/>
      <c r="FX163" s="87"/>
      <c r="FY163" s="87"/>
      <c r="FZ163" s="87"/>
      <c r="GA163" s="87"/>
      <c r="GB163" s="87"/>
      <c r="GC163" s="87"/>
      <c r="GD163" s="87"/>
      <c r="GE163" s="87"/>
      <c r="GF163" s="87"/>
      <c r="GG163" s="87"/>
      <c r="GH163" s="87"/>
      <c r="GI163" s="87"/>
      <c r="GJ163" s="87"/>
      <c r="GK163" s="87"/>
      <c r="GL163" s="87"/>
      <c r="GM163" s="87"/>
      <c r="GN163" s="87"/>
      <c r="GO163" s="87"/>
      <c r="GP163" s="87"/>
      <c r="GQ163" s="87"/>
      <c r="GR163" s="87"/>
      <c r="GS163" s="87"/>
      <c r="GT163" s="87"/>
      <c r="GU163" s="87"/>
      <c r="GV163" s="87"/>
      <c r="GW163" s="87"/>
      <c r="GX163" s="87"/>
      <c r="GY163" s="87"/>
      <c r="GZ163" s="87"/>
      <c r="HA163" s="87"/>
      <c r="HB163" s="87"/>
      <c r="HC163" s="87"/>
      <c r="HD163" s="87"/>
      <c r="HE163" s="87"/>
      <c r="HF163" s="87"/>
      <c r="HG163" s="87"/>
      <c r="HH163" s="87"/>
      <c r="HI163" s="87"/>
      <c r="HJ163" s="87"/>
      <c r="HK163" s="87"/>
      <c r="HL163" s="87"/>
      <c r="HM163" s="87"/>
      <c r="HN163" s="87"/>
      <c r="HO163" s="87"/>
      <c r="HP163" s="87"/>
      <c r="HQ163" s="87"/>
      <c r="HR163" s="53"/>
      <c r="HS163" s="53"/>
      <c r="HT163" s="53"/>
      <c r="HU163" s="53"/>
      <c r="HV163" s="53"/>
      <c r="HW163" s="53"/>
      <c r="HX163" s="53"/>
      <c r="HY163" s="53"/>
      <c r="HZ163" s="53"/>
      <c r="IA163" s="53"/>
      <c r="IB163" s="53"/>
      <c r="IC163" s="53"/>
      <c r="ID163" s="53"/>
    </row>
    <row r="164" spans="1:238" s="113" customFormat="1" ht="15.75" hidden="1" x14ac:dyDescent="0.25">
      <c r="A164" s="2"/>
      <c r="B164" s="193" t="s">
        <v>233</v>
      </c>
      <c r="C164" s="64" t="s">
        <v>101</v>
      </c>
      <c r="D164" s="64" t="s">
        <v>25</v>
      </c>
      <c r="E164" s="65"/>
      <c r="F164" s="116"/>
      <c r="G164" s="83">
        <f t="shared" ref="G164:N166" si="76">G165</f>
        <v>0</v>
      </c>
      <c r="H164" s="68">
        <f t="shared" si="76"/>
        <v>0</v>
      </c>
      <c r="I164" s="69">
        <f t="shared" si="76"/>
        <v>0</v>
      </c>
      <c r="J164" s="111">
        <f t="shared" si="76"/>
        <v>0</v>
      </c>
      <c r="K164" s="68">
        <f t="shared" si="76"/>
        <v>0</v>
      </c>
      <c r="L164" s="68">
        <f t="shared" si="76"/>
        <v>0</v>
      </c>
      <c r="M164" s="68">
        <f t="shared" si="76"/>
        <v>0</v>
      </c>
      <c r="N164" s="68">
        <f t="shared" si="76"/>
        <v>0</v>
      </c>
      <c r="O164" s="62"/>
      <c r="P164" s="68">
        <f>P165</f>
        <v>0</v>
      </c>
      <c r="Q164" s="71"/>
      <c r="R164" s="58">
        <f t="shared" ref="R164:S166" si="77">R165</f>
        <v>0</v>
      </c>
      <c r="S164" s="58">
        <f t="shared" si="77"/>
        <v>0</v>
      </c>
      <c r="T164" s="60"/>
      <c r="U164" s="72"/>
      <c r="V164" s="117"/>
      <c r="W164" s="117"/>
      <c r="X164" s="117"/>
      <c r="Y164" s="117"/>
      <c r="Z164" s="117"/>
      <c r="AA164" s="117"/>
      <c r="AB164" s="117"/>
      <c r="AC164" s="117"/>
      <c r="AD164" s="117"/>
      <c r="AE164" s="117"/>
      <c r="AF164" s="117"/>
      <c r="AG164" s="117"/>
      <c r="AH164" s="117"/>
      <c r="AI164" s="117"/>
      <c r="AJ164" s="117"/>
      <c r="AK164" s="117"/>
      <c r="AL164" s="117"/>
      <c r="AM164" s="117"/>
      <c r="AN164" s="117"/>
      <c r="AO164" s="117"/>
      <c r="AP164" s="117"/>
      <c r="AQ164" s="117"/>
      <c r="AR164" s="117"/>
      <c r="AS164" s="117"/>
      <c r="AT164" s="117"/>
      <c r="AU164" s="117"/>
      <c r="AV164" s="117"/>
      <c r="AW164" s="117"/>
      <c r="AX164" s="117"/>
      <c r="AY164" s="117"/>
      <c r="AZ164" s="117"/>
      <c r="BA164" s="117"/>
      <c r="BB164" s="117"/>
      <c r="BC164" s="117"/>
      <c r="BD164" s="117"/>
      <c r="BE164" s="117"/>
      <c r="BF164" s="117"/>
      <c r="BG164" s="117"/>
      <c r="BH164" s="117"/>
      <c r="BI164" s="117"/>
      <c r="BJ164" s="117"/>
      <c r="BK164" s="117"/>
      <c r="BL164" s="117"/>
      <c r="BM164" s="117"/>
      <c r="BN164" s="117"/>
      <c r="BO164" s="117"/>
      <c r="BP164" s="117"/>
      <c r="BQ164" s="117"/>
      <c r="BR164" s="117"/>
      <c r="BS164" s="117"/>
      <c r="BT164" s="117"/>
      <c r="BU164" s="117"/>
      <c r="BV164" s="117"/>
      <c r="BW164" s="117"/>
      <c r="BX164" s="117"/>
      <c r="BY164" s="117"/>
      <c r="BZ164" s="117"/>
      <c r="CA164" s="117"/>
      <c r="CB164" s="117"/>
      <c r="CC164" s="117"/>
      <c r="CD164" s="117"/>
      <c r="CE164" s="117"/>
      <c r="CF164" s="117"/>
      <c r="CG164" s="117"/>
      <c r="CH164" s="117"/>
      <c r="CI164" s="117"/>
      <c r="CJ164" s="117"/>
      <c r="CK164" s="117"/>
      <c r="CL164" s="117"/>
      <c r="CM164" s="117"/>
      <c r="CN164" s="117"/>
      <c r="CO164" s="117"/>
      <c r="CP164" s="117"/>
      <c r="CQ164" s="117"/>
      <c r="CR164" s="117"/>
      <c r="CS164" s="117"/>
      <c r="CT164" s="117"/>
      <c r="CU164" s="117"/>
      <c r="CV164" s="117"/>
      <c r="CW164" s="117"/>
      <c r="CX164" s="117"/>
      <c r="CY164" s="117"/>
      <c r="CZ164" s="117"/>
      <c r="DA164" s="117"/>
      <c r="DB164" s="117"/>
      <c r="DC164" s="117"/>
      <c r="DD164" s="117"/>
      <c r="DE164" s="117"/>
      <c r="DF164" s="117"/>
      <c r="DG164" s="117"/>
      <c r="DH164" s="117"/>
      <c r="DI164" s="117"/>
      <c r="DJ164" s="117"/>
      <c r="DK164" s="117"/>
      <c r="DL164" s="117"/>
      <c r="DM164" s="117"/>
      <c r="DN164" s="117"/>
      <c r="DO164" s="117"/>
      <c r="DP164" s="117"/>
      <c r="DQ164" s="117"/>
      <c r="DR164" s="117"/>
      <c r="DS164" s="117"/>
      <c r="DT164" s="117"/>
      <c r="DU164" s="117"/>
      <c r="DV164" s="117"/>
      <c r="DW164" s="117"/>
      <c r="DX164" s="117"/>
      <c r="DY164" s="117"/>
      <c r="DZ164" s="117"/>
      <c r="EA164" s="117"/>
      <c r="EB164" s="117"/>
      <c r="EC164" s="117"/>
      <c r="ED164" s="117"/>
      <c r="EE164" s="117"/>
      <c r="EF164" s="117"/>
      <c r="EG164" s="117"/>
      <c r="EH164" s="117"/>
      <c r="EI164" s="117"/>
      <c r="EJ164" s="117"/>
      <c r="EK164" s="117"/>
      <c r="EL164" s="117"/>
      <c r="EM164" s="117"/>
      <c r="EN164" s="117"/>
      <c r="EO164" s="117"/>
      <c r="EP164" s="117"/>
      <c r="EQ164" s="117"/>
      <c r="ER164" s="117"/>
      <c r="ES164" s="117"/>
      <c r="ET164" s="117"/>
      <c r="EU164" s="117"/>
      <c r="EV164" s="117"/>
      <c r="EW164" s="117"/>
      <c r="EX164" s="117"/>
      <c r="EY164" s="117"/>
      <c r="EZ164" s="117"/>
      <c r="FA164" s="117"/>
      <c r="FB164" s="117"/>
      <c r="FC164" s="117"/>
      <c r="FD164" s="117"/>
      <c r="FE164" s="117"/>
      <c r="FF164" s="117"/>
      <c r="FG164" s="117"/>
      <c r="FH164" s="117"/>
      <c r="FI164" s="117"/>
      <c r="FJ164" s="117"/>
      <c r="FK164" s="117"/>
      <c r="FL164" s="117"/>
      <c r="FM164" s="117"/>
      <c r="FN164" s="117"/>
      <c r="FO164" s="117"/>
      <c r="FP164" s="117"/>
      <c r="FQ164" s="117"/>
      <c r="FR164" s="117"/>
      <c r="FS164" s="117"/>
      <c r="FT164" s="117"/>
      <c r="FU164" s="117"/>
      <c r="FV164" s="117"/>
      <c r="FW164" s="117"/>
      <c r="FX164" s="117"/>
      <c r="FY164" s="117"/>
      <c r="FZ164" s="117"/>
      <c r="GA164" s="117"/>
      <c r="GB164" s="117"/>
      <c r="GC164" s="117"/>
      <c r="GD164" s="117"/>
      <c r="GE164" s="117"/>
      <c r="GF164" s="117"/>
      <c r="GG164" s="117"/>
      <c r="GH164" s="117"/>
      <c r="GI164" s="117"/>
      <c r="GJ164" s="117"/>
      <c r="GK164" s="117"/>
      <c r="GL164" s="117"/>
      <c r="GM164" s="117"/>
      <c r="GN164" s="117"/>
      <c r="GO164" s="117"/>
      <c r="GP164" s="117"/>
      <c r="GQ164" s="117"/>
      <c r="GR164" s="117"/>
      <c r="GS164" s="117"/>
      <c r="GT164" s="117"/>
      <c r="GU164" s="117"/>
      <c r="GV164" s="117"/>
      <c r="GW164" s="117"/>
      <c r="GX164" s="117"/>
      <c r="GY164" s="117"/>
      <c r="GZ164" s="117"/>
      <c r="HA164" s="117"/>
      <c r="HB164" s="117"/>
      <c r="HC164" s="117"/>
      <c r="HD164" s="117"/>
      <c r="HE164" s="117"/>
      <c r="HF164" s="117"/>
      <c r="HG164" s="117"/>
      <c r="HH164" s="117"/>
      <c r="HI164" s="117"/>
      <c r="HJ164" s="117"/>
      <c r="HK164" s="117"/>
      <c r="HL164" s="117"/>
      <c r="HM164" s="117"/>
      <c r="HN164" s="117"/>
      <c r="HO164" s="117"/>
      <c r="HP164" s="117"/>
      <c r="HQ164" s="117"/>
      <c r="HR164" s="53"/>
      <c r="HS164" s="53"/>
      <c r="HT164" s="53"/>
      <c r="HU164" s="53"/>
      <c r="HV164" s="53"/>
      <c r="HW164" s="53"/>
      <c r="HX164" s="53"/>
      <c r="HY164" s="53"/>
      <c r="HZ164" s="53"/>
      <c r="IA164" s="53"/>
      <c r="IB164" s="53"/>
      <c r="IC164" s="53"/>
      <c r="ID164" s="53"/>
    </row>
    <row r="165" spans="1:238" s="113" customFormat="1" ht="15.75" hidden="1" x14ac:dyDescent="0.25">
      <c r="A165" s="2"/>
      <c r="B165" s="114" t="s">
        <v>142</v>
      </c>
      <c r="C165" s="79" t="s">
        <v>101</v>
      </c>
      <c r="D165" s="79" t="s">
        <v>25</v>
      </c>
      <c r="E165" s="80" t="s">
        <v>55</v>
      </c>
      <c r="F165" s="81"/>
      <c r="G165" s="83">
        <f t="shared" si="76"/>
        <v>0</v>
      </c>
      <c r="H165" s="83">
        <f t="shared" si="76"/>
        <v>0</v>
      </c>
      <c r="I165" s="84">
        <f t="shared" si="76"/>
        <v>0</v>
      </c>
      <c r="J165" s="89">
        <f t="shared" si="76"/>
        <v>0</v>
      </c>
      <c r="K165" s="83">
        <f t="shared" si="76"/>
        <v>0</v>
      </c>
      <c r="L165" s="83">
        <f t="shared" si="76"/>
        <v>0</v>
      </c>
      <c r="M165" s="83">
        <f t="shared" si="76"/>
        <v>0</v>
      </c>
      <c r="N165" s="83">
        <f t="shared" si="76"/>
        <v>0</v>
      </c>
      <c r="O165" s="62"/>
      <c r="P165" s="83">
        <f>P166</f>
        <v>0</v>
      </c>
      <c r="Q165" s="71"/>
      <c r="R165" s="128">
        <f t="shared" si="77"/>
        <v>0</v>
      </c>
      <c r="S165" s="128">
        <f t="shared" si="77"/>
        <v>0</v>
      </c>
      <c r="T165" s="131"/>
      <c r="U165" s="11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  <c r="BD165" s="87"/>
      <c r="BE165" s="87"/>
      <c r="BF165" s="87"/>
      <c r="BG165" s="87"/>
      <c r="BH165" s="87"/>
      <c r="BI165" s="87"/>
      <c r="BJ165" s="87"/>
      <c r="BK165" s="87"/>
      <c r="BL165" s="87"/>
      <c r="BM165" s="87"/>
      <c r="BN165" s="87"/>
      <c r="BO165" s="87"/>
      <c r="BP165" s="87"/>
      <c r="BQ165" s="87"/>
      <c r="BR165" s="87"/>
      <c r="BS165" s="87"/>
      <c r="BT165" s="87"/>
      <c r="BU165" s="87"/>
      <c r="BV165" s="87"/>
      <c r="BW165" s="87"/>
      <c r="BX165" s="87"/>
      <c r="BY165" s="87"/>
      <c r="BZ165" s="87"/>
      <c r="CA165" s="87"/>
      <c r="CB165" s="87"/>
      <c r="CC165" s="87"/>
      <c r="CD165" s="87"/>
      <c r="CE165" s="87"/>
      <c r="CF165" s="87"/>
      <c r="CG165" s="87"/>
      <c r="CH165" s="87"/>
      <c r="CI165" s="87"/>
      <c r="CJ165" s="87"/>
      <c r="CK165" s="87"/>
      <c r="CL165" s="87"/>
      <c r="CM165" s="87"/>
      <c r="CN165" s="87"/>
      <c r="CO165" s="87"/>
      <c r="CP165" s="87"/>
      <c r="CQ165" s="87"/>
      <c r="CR165" s="87"/>
      <c r="CS165" s="87"/>
      <c r="CT165" s="87"/>
      <c r="CU165" s="87"/>
      <c r="CV165" s="87"/>
      <c r="CW165" s="87"/>
      <c r="CX165" s="87"/>
      <c r="CY165" s="87"/>
      <c r="CZ165" s="87"/>
      <c r="DA165" s="87"/>
      <c r="DB165" s="87"/>
      <c r="DC165" s="87"/>
      <c r="DD165" s="87"/>
      <c r="DE165" s="87"/>
      <c r="DF165" s="87"/>
      <c r="DG165" s="87"/>
      <c r="DH165" s="87"/>
      <c r="DI165" s="87"/>
      <c r="DJ165" s="87"/>
      <c r="DK165" s="87"/>
      <c r="DL165" s="87"/>
      <c r="DM165" s="87"/>
      <c r="DN165" s="87"/>
      <c r="DO165" s="87"/>
      <c r="DP165" s="87"/>
      <c r="DQ165" s="87"/>
      <c r="DR165" s="87"/>
      <c r="DS165" s="87"/>
      <c r="DT165" s="87"/>
      <c r="DU165" s="87"/>
      <c r="DV165" s="87"/>
      <c r="DW165" s="87"/>
      <c r="DX165" s="87"/>
      <c r="DY165" s="87"/>
      <c r="DZ165" s="87"/>
      <c r="EA165" s="87"/>
      <c r="EB165" s="87"/>
      <c r="EC165" s="87"/>
      <c r="ED165" s="87"/>
      <c r="EE165" s="87"/>
      <c r="EF165" s="87"/>
      <c r="EG165" s="87"/>
      <c r="EH165" s="87"/>
      <c r="EI165" s="87"/>
      <c r="EJ165" s="87"/>
      <c r="EK165" s="87"/>
      <c r="EL165" s="87"/>
      <c r="EM165" s="87"/>
      <c r="EN165" s="87"/>
      <c r="EO165" s="87"/>
      <c r="EP165" s="87"/>
      <c r="EQ165" s="87"/>
      <c r="ER165" s="87"/>
      <c r="ES165" s="87"/>
      <c r="ET165" s="87"/>
      <c r="EU165" s="87"/>
      <c r="EV165" s="87"/>
      <c r="EW165" s="87"/>
      <c r="EX165" s="87"/>
      <c r="EY165" s="87"/>
      <c r="EZ165" s="87"/>
      <c r="FA165" s="87"/>
      <c r="FB165" s="87"/>
      <c r="FC165" s="87"/>
      <c r="FD165" s="87"/>
      <c r="FE165" s="87"/>
      <c r="FF165" s="87"/>
      <c r="FG165" s="87"/>
      <c r="FH165" s="87"/>
      <c r="FI165" s="87"/>
      <c r="FJ165" s="87"/>
      <c r="FK165" s="87"/>
      <c r="FL165" s="87"/>
      <c r="FM165" s="87"/>
      <c r="FN165" s="87"/>
      <c r="FO165" s="87"/>
      <c r="FP165" s="87"/>
      <c r="FQ165" s="87"/>
      <c r="FR165" s="87"/>
      <c r="FS165" s="87"/>
      <c r="FT165" s="87"/>
      <c r="FU165" s="87"/>
      <c r="FV165" s="87"/>
      <c r="FW165" s="87"/>
      <c r="FX165" s="87"/>
      <c r="FY165" s="87"/>
      <c r="FZ165" s="87"/>
      <c r="GA165" s="87"/>
      <c r="GB165" s="87"/>
      <c r="GC165" s="87"/>
      <c r="GD165" s="87"/>
      <c r="GE165" s="87"/>
      <c r="GF165" s="87"/>
      <c r="GG165" s="87"/>
      <c r="GH165" s="87"/>
      <c r="GI165" s="87"/>
      <c r="GJ165" s="87"/>
      <c r="GK165" s="87"/>
      <c r="GL165" s="87"/>
      <c r="GM165" s="87"/>
      <c r="GN165" s="87"/>
      <c r="GO165" s="87"/>
      <c r="GP165" s="87"/>
      <c r="GQ165" s="87"/>
      <c r="GR165" s="87"/>
      <c r="GS165" s="87"/>
      <c r="GT165" s="87"/>
      <c r="GU165" s="87"/>
      <c r="GV165" s="87"/>
      <c r="GW165" s="87"/>
      <c r="GX165" s="87"/>
      <c r="GY165" s="87"/>
      <c r="GZ165" s="87"/>
      <c r="HA165" s="87"/>
      <c r="HB165" s="87"/>
      <c r="HC165" s="87"/>
      <c r="HD165" s="87"/>
      <c r="HE165" s="87"/>
      <c r="HF165" s="87"/>
      <c r="HG165" s="87"/>
      <c r="HH165" s="87"/>
      <c r="HI165" s="87"/>
      <c r="HJ165" s="87"/>
      <c r="HK165" s="87"/>
      <c r="HL165" s="87"/>
      <c r="HM165" s="87"/>
      <c r="HN165" s="87"/>
      <c r="HO165" s="87"/>
      <c r="HP165" s="87"/>
      <c r="HQ165" s="87"/>
      <c r="HR165" s="53"/>
      <c r="HS165" s="53"/>
      <c r="HT165" s="53"/>
      <c r="HU165" s="53"/>
      <c r="HV165" s="53"/>
      <c r="HW165" s="53"/>
      <c r="HX165" s="53"/>
      <c r="HY165" s="53"/>
      <c r="HZ165" s="53"/>
      <c r="IA165" s="53"/>
      <c r="IB165" s="53"/>
      <c r="IC165" s="53"/>
      <c r="ID165" s="53"/>
    </row>
    <row r="166" spans="1:238" s="11" customFormat="1" ht="30" hidden="1" x14ac:dyDescent="0.25">
      <c r="A166" s="2"/>
      <c r="B166" s="114" t="s">
        <v>56</v>
      </c>
      <c r="C166" s="79" t="s">
        <v>101</v>
      </c>
      <c r="D166" s="79" t="s">
        <v>25</v>
      </c>
      <c r="E166" s="80" t="s">
        <v>119</v>
      </c>
      <c r="F166" s="81"/>
      <c r="G166" s="83">
        <f t="shared" si="76"/>
        <v>0</v>
      </c>
      <c r="H166" s="83">
        <f t="shared" si="76"/>
        <v>0</v>
      </c>
      <c r="I166" s="84">
        <f t="shared" si="76"/>
        <v>0</v>
      </c>
      <c r="J166" s="89">
        <f t="shared" si="76"/>
        <v>0</v>
      </c>
      <c r="K166" s="83">
        <f t="shared" si="76"/>
        <v>0</v>
      </c>
      <c r="L166" s="83">
        <f t="shared" si="76"/>
        <v>0</v>
      </c>
      <c r="M166" s="83">
        <f t="shared" si="76"/>
        <v>0</v>
      </c>
      <c r="N166" s="83">
        <f t="shared" si="76"/>
        <v>0</v>
      </c>
      <c r="O166" s="62"/>
      <c r="P166" s="83">
        <f>P167</f>
        <v>0</v>
      </c>
      <c r="Q166" s="71"/>
      <c r="R166" s="128">
        <f t="shared" si="77"/>
        <v>0</v>
      </c>
      <c r="S166" s="128">
        <f t="shared" si="77"/>
        <v>0</v>
      </c>
      <c r="T166" s="131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  <c r="BD166" s="87"/>
      <c r="BE166" s="87"/>
      <c r="BF166" s="87"/>
      <c r="BG166" s="87"/>
      <c r="BH166" s="87"/>
      <c r="BI166" s="87"/>
      <c r="BJ166" s="87"/>
      <c r="BK166" s="87"/>
      <c r="BL166" s="87"/>
      <c r="BM166" s="87"/>
      <c r="BN166" s="87"/>
      <c r="BO166" s="87"/>
      <c r="BP166" s="87"/>
      <c r="BQ166" s="87"/>
      <c r="BR166" s="87"/>
      <c r="BS166" s="87"/>
      <c r="BT166" s="87"/>
      <c r="BU166" s="87"/>
      <c r="BV166" s="87"/>
      <c r="BW166" s="87"/>
      <c r="BX166" s="87"/>
      <c r="BY166" s="87"/>
      <c r="BZ166" s="87"/>
      <c r="CA166" s="87"/>
      <c r="CB166" s="87"/>
      <c r="CC166" s="87"/>
      <c r="CD166" s="87"/>
      <c r="CE166" s="87"/>
      <c r="CF166" s="87"/>
      <c r="CG166" s="87"/>
      <c r="CH166" s="87"/>
      <c r="CI166" s="87"/>
      <c r="CJ166" s="87"/>
      <c r="CK166" s="87"/>
      <c r="CL166" s="87"/>
      <c r="CM166" s="87"/>
      <c r="CN166" s="87"/>
      <c r="CO166" s="87"/>
      <c r="CP166" s="87"/>
      <c r="CQ166" s="87"/>
      <c r="CR166" s="87"/>
      <c r="CS166" s="87"/>
      <c r="CT166" s="87"/>
      <c r="CU166" s="87"/>
      <c r="CV166" s="87"/>
      <c r="CW166" s="87"/>
      <c r="CX166" s="87"/>
      <c r="CY166" s="87"/>
      <c r="CZ166" s="87"/>
      <c r="DA166" s="87"/>
      <c r="DB166" s="87"/>
      <c r="DC166" s="87"/>
      <c r="DD166" s="87"/>
      <c r="DE166" s="87"/>
      <c r="DF166" s="87"/>
      <c r="DG166" s="87"/>
      <c r="DH166" s="87"/>
      <c r="DI166" s="87"/>
      <c r="DJ166" s="87"/>
      <c r="DK166" s="87"/>
      <c r="DL166" s="87"/>
      <c r="DM166" s="87"/>
      <c r="DN166" s="87"/>
      <c r="DO166" s="87"/>
      <c r="DP166" s="87"/>
      <c r="DQ166" s="87"/>
      <c r="DR166" s="87"/>
      <c r="DS166" s="87"/>
      <c r="DT166" s="87"/>
      <c r="DU166" s="87"/>
      <c r="DV166" s="87"/>
      <c r="DW166" s="87"/>
      <c r="DX166" s="87"/>
      <c r="DY166" s="87"/>
      <c r="DZ166" s="87"/>
      <c r="EA166" s="87"/>
      <c r="EB166" s="87"/>
      <c r="EC166" s="87"/>
      <c r="ED166" s="87"/>
      <c r="EE166" s="87"/>
      <c r="EF166" s="87"/>
      <c r="EG166" s="87"/>
      <c r="EH166" s="87"/>
      <c r="EI166" s="87"/>
      <c r="EJ166" s="87"/>
      <c r="EK166" s="87"/>
      <c r="EL166" s="87"/>
      <c r="EM166" s="87"/>
      <c r="EN166" s="87"/>
      <c r="EO166" s="87"/>
      <c r="EP166" s="87"/>
      <c r="EQ166" s="87"/>
      <c r="ER166" s="87"/>
      <c r="ES166" s="87"/>
      <c r="ET166" s="87"/>
      <c r="EU166" s="87"/>
      <c r="EV166" s="87"/>
      <c r="EW166" s="87"/>
      <c r="EX166" s="87"/>
      <c r="EY166" s="87"/>
      <c r="EZ166" s="87"/>
      <c r="FA166" s="87"/>
      <c r="FB166" s="87"/>
      <c r="FC166" s="87"/>
      <c r="FD166" s="87"/>
      <c r="FE166" s="87"/>
      <c r="FF166" s="87"/>
      <c r="FG166" s="87"/>
      <c r="FH166" s="87"/>
      <c r="FI166" s="87"/>
      <c r="FJ166" s="87"/>
      <c r="FK166" s="87"/>
      <c r="FL166" s="87"/>
      <c r="FM166" s="87"/>
      <c r="FN166" s="87"/>
      <c r="FO166" s="87"/>
      <c r="FP166" s="87"/>
      <c r="FQ166" s="87"/>
      <c r="FR166" s="87"/>
      <c r="FS166" s="87"/>
      <c r="FT166" s="87"/>
      <c r="FU166" s="87"/>
      <c r="FV166" s="87"/>
      <c r="FW166" s="87"/>
      <c r="FX166" s="87"/>
      <c r="FY166" s="87"/>
      <c r="FZ166" s="87"/>
      <c r="GA166" s="87"/>
      <c r="GB166" s="87"/>
      <c r="GC166" s="87"/>
      <c r="GD166" s="87"/>
      <c r="GE166" s="87"/>
      <c r="GF166" s="87"/>
      <c r="GG166" s="87"/>
      <c r="GH166" s="87"/>
      <c r="GI166" s="87"/>
      <c r="GJ166" s="87"/>
      <c r="GK166" s="87"/>
      <c r="GL166" s="87"/>
      <c r="GM166" s="87"/>
      <c r="GN166" s="87"/>
      <c r="GO166" s="87"/>
      <c r="GP166" s="87"/>
      <c r="GQ166" s="87"/>
      <c r="GR166" s="87"/>
      <c r="GS166" s="87"/>
      <c r="GT166" s="87"/>
      <c r="GU166" s="87"/>
      <c r="GV166" s="87"/>
      <c r="GW166" s="87"/>
      <c r="GX166" s="87"/>
      <c r="GY166" s="87"/>
      <c r="GZ166" s="87"/>
      <c r="HA166" s="87"/>
      <c r="HB166" s="87"/>
      <c r="HC166" s="87"/>
      <c r="HD166" s="87"/>
      <c r="HE166" s="87"/>
      <c r="HF166" s="87"/>
      <c r="HG166" s="87"/>
      <c r="HH166" s="87"/>
      <c r="HI166" s="87"/>
      <c r="HJ166" s="87"/>
      <c r="HK166" s="87"/>
      <c r="HL166" s="87"/>
      <c r="HM166" s="87"/>
      <c r="HN166" s="87"/>
      <c r="HO166" s="87"/>
      <c r="HP166" s="87"/>
      <c r="HQ166" s="87"/>
      <c r="HR166" s="53"/>
      <c r="HS166" s="53"/>
      <c r="HT166" s="53"/>
      <c r="HU166" s="53"/>
      <c r="HV166" s="53"/>
      <c r="HW166" s="53"/>
      <c r="HX166" s="53"/>
      <c r="HY166" s="53"/>
      <c r="HZ166" s="53"/>
      <c r="IA166" s="53"/>
      <c r="IB166" s="53"/>
      <c r="IC166" s="53"/>
      <c r="ID166" s="53"/>
    </row>
    <row r="167" spans="1:238" s="11" customFormat="1" ht="30" hidden="1" x14ac:dyDescent="0.25">
      <c r="A167" s="2"/>
      <c r="B167" s="114" t="s">
        <v>234</v>
      </c>
      <c r="C167" s="79" t="s">
        <v>101</v>
      </c>
      <c r="D167" s="79" t="s">
        <v>25</v>
      </c>
      <c r="E167" s="99" t="s">
        <v>235</v>
      </c>
      <c r="F167" s="81">
        <v>500</v>
      </c>
      <c r="G167" s="83">
        <v>0</v>
      </c>
      <c r="H167" s="83">
        <v>0</v>
      </c>
      <c r="I167" s="84">
        <v>0</v>
      </c>
      <c r="J167" s="89">
        <v>0</v>
      </c>
      <c r="K167" s="83">
        <v>0</v>
      </c>
      <c r="L167" s="83">
        <v>0</v>
      </c>
      <c r="M167" s="83">
        <v>0</v>
      </c>
      <c r="N167" s="83">
        <v>0</v>
      </c>
      <c r="O167" s="62"/>
      <c r="P167" s="83">
        <v>0</v>
      </c>
      <c r="Q167" s="71"/>
      <c r="R167" s="128">
        <v>0</v>
      </c>
      <c r="S167" s="128">
        <v>0</v>
      </c>
      <c r="T167" s="131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  <c r="BD167" s="87"/>
      <c r="BE167" s="87"/>
      <c r="BF167" s="87"/>
      <c r="BG167" s="87"/>
      <c r="BH167" s="87"/>
      <c r="BI167" s="87"/>
      <c r="BJ167" s="87"/>
      <c r="BK167" s="87"/>
      <c r="BL167" s="87"/>
      <c r="BM167" s="87"/>
      <c r="BN167" s="87"/>
      <c r="BO167" s="87"/>
      <c r="BP167" s="87"/>
      <c r="BQ167" s="87"/>
      <c r="BR167" s="87"/>
      <c r="BS167" s="87"/>
      <c r="BT167" s="87"/>
      <c r="BU167" s="87"/>
      <c r="BV167" s="87"/>
      <c r="BW167" s="87"/>
      <c r="BX167" s="87"/>
      <c r="BY167" s="87"/>
      <c r="BZ167" s="87"/>
      <c r="CA167" s="87"/>
      <c r="CB167" s="87"/>
      <c r="CC167" s="87"/>
      <c r="CD167" s="87"/>
      <c r="CE167" s="87"/>
      <c r="CF167" s="87"/>
      <c r="CG167" s="87"/>
      <c r="CH167" s="87"/>
      <c r="CI167" s="87"/>
      <c r="CJ167" s="87"/>
      <c r="CK167" s="87"/>
      <c r="CL167" s="87"/>
      <c r="CM167" s="87"/>
      <c r="CN167" s="87"/>
      <c r="CO167" s="87"/>
      <c r="CP167" s="87"/>
      <c r="CQ167" s="87"/>
      <c r="CR167" s="87"/>
      <c r="CS167" s="87"/>
      <c r="CT167" s="87"/>
      <c r="CU167" s="87"/>
      <c r="CV167" s="87"/>
      <c r="CW167" s="87"/>
      <c r="CX167" s="87"/>
      <c r="CY167" s="87"/>
      <c r="CZ167" s="87"/>
      <c r="DA167" s="87"/>
      <c r="DB167" s="87"/>
      <c r="DC167" s="87"/>
      <c r="DD167" s="87"/>
      <c r="DE167" s="87"/>
      <c r="DF167" s="87"/>
      <c r="DG167" s="87"/>
      <c r="DH167" s="87"/>
      <c r="DI167" s="87"/>
      <c r="DJ167" s="87"/>
      <c r="DK167" s="87"/>
      <c r="DL167" s="87"/>
      <c r="DM167" s="87"/>
      <c r="DN167" s="87"/>
      <c r="DO167" s="87"/>
      <c r="DP167" s="87"/>
      <c r="DQ167" s="87"/>
      <c r="DR167" s="87"/>
      <c r="DS167" s="87"/>
      <c r="DT167" s="87"/>
      <c r="DU167" s="87"/>
      <c r="DV167" s="87"/>
      <c r="DW167" s="87"/>
      <c r="DX167" s="87"/>
      <c r="DY167" s="87"/>
      <c r="DZ167" s="87"/>
      <c r="EA167" s="87"/>
      <c r="EB167" s="87"/>
      <c r="EC167" s="87"/>
      <c r="ED167" s="87"/>
      <c r="EE167" s="87"/>
      <c r="EF167" s="87"/>
      <c r="EG167" s="87"/>
      <c r="EH167" s="87"/>
      <c r="EI167" s="87"/>
      <c r="EJ167" s="87"/>
      <c r="EK167" s="87"/>
      <c r="EL167" s="87"/>
      <c r="EM167" s="87"/>
      <c r="EN167" s="87"/>
      <c r="EO167" s="87"/>
      <c r="EP167" s="87"/>
      <c r="EQ167" s="87"/>
      <c r="ER167" s="87"/>
      <c r="ES167" s="87"/>
      <c r="ET167" s="87"/>
      <c r="EU167" s="87"/>
      <c r="EV167" s="87"/>
      <c r="EW167" s="87"/>
      <c r="EX167" s="87"/>
      <c r="EY167" s="87"/>
      <c r="EZ167" s="87"/>
      <c r="FA167" s="87"/>
      <c r="FB167" s="87"/>
      <c r="FC167" s="87"/>
      <c r="FD167" s="87"/>
      <c r="FE167" s="87"/>
      <c r="FF167" s="87"/>
      <c r="FG167" s="87"/>
      <c r="FH167" s="87"/>
      <c r="FI167" s="87"/>
      <c r="FJ167" s="87"/>
      <c r="FK167" s="87"/>
      <c r="FL167" s="87"/>
      <c r="FM167" s="87"/>
      <c r="FN167" s="87"/>
      <c r="FO167" s="87"/>
      <c r="FP167" s="87"/>
      <c r="FQ167" s="87"/>
      <c r="FR167" s="87"/>
      <c r="FS167" s="87"/>
      <c r="FT167" s="87"/>
      <c r="FU167" s="87"/>
      <c r="FV167" s="87"/>
      <c r="FW167" s="87"/>
      <c r="FX167" s="87"/>
      <c r="FY167" s="87"/>
      <c r="FZ167" s="87"/>
      <c r="GA167" s="87"/>
      <c r="GB167" s="87"/>
      <c r="GC167" s="87"/>
      <c r="GD167" s="87"/>
      <c r="GE167" s="87"/>
      <c r="GF167" s="87"/>
      <c r="GG167" s="87"/>
      <c r="GH167" s="87"/>
      <c r="GI167" s="87"/>
      <c r="GJ167" s="87"/>
      <c r="GK167" s="87"/>
      <c r="GL167" s="87"/>
      <c r="GM167" s="87"/>
      <c r="GN167" s="87"/>
      <c r="GO167" s="87"/>
      <c r="GP167" s="87"/>
      <c r="GQ167" s="87"/>
      <c r="GR167" s="87"/>
      <c r="GS167" s="87"/>
      <c r="GT167" s="87"/>
      <c r="GU167" s="87"/>
      <c r="GV167" s="87"/>
      <c r="GW167" s="87"/>
      <c r="GX167" s="87"/>
      <c r="GY167" s="87"/>
      <c r="GZ167" s="87"/>
      <c r="HA167" s="87"/>
      <c r="HB167" s="87"/>
      <c r="HC167" s="87"/>
      <c r="HD167" s="87"/>
      <c r="HE167" s="87"/>
      <c r="HF167" s="87"/>
      <c r="HG167" s="87"/>
      <c r="HH167" s="87"/>
      <c r="HI167" s="87"/>
      <c r="HJ167" s="87"/>
      <c r="HK167" s="87"/>
      <c r="HL167" s="87"/>
      <c r="HM167" s="87"/>
      <c r="HN167" s="87"/>
      <c r="HO167" s="87"/>
      <c r="HP167" s="87"/>
      <c r="HQ167" s="87"/>
      <c r="HR167" s="53"/>
      <c r="HS167" s="53"/>
      <c r="HT167" s="53"/>
      <c r="HU167" s="53"/>
      <c r="HV167" s="53"/>
      <c r="HW167" s="53"/>
      <c r="HX167" s="53"/>
      <c r="HY167" s="53"/>
      <c r="HZ167" s="53"/>
      <c r="IA167" s="53"/>
      <c r="IB167" s="53"/>
      <c r="IC167" s="53"/>
      <c r="ID167" s="53"/>
    </row>
    <row r="168" spans="1:238" s="196" customFormat="1" x14ac:dyDescent="0.25">
      <c r="A168" s="2"/>
      <c r="B168" s="194" t="s">
        <v>233</v>
      </c>
      <c r="C168" s="195" t="s">
        <v>101</v>
      </c>
      <c r="D168" s="195" t="s">
        <v>25</v>
      </c>
      <c r="E168" s="195"/>
      <c r="F168" s="195"/>
      <c r="G168" s="68">
        <f t="shared" ref="G168:G189" si="78">SUM(H168:M168)</f>
        <v>0</v>
      </c>
      <c r="H168" s="68">
        <f t="shared" ref="H168:N170" si="79">H169</f>
        <v>0</v>
      </c>
      <c r="I168" s="69">
        <f t="shared" si="79"/>
        <v>0</v>
      </c>
      <c r="J168" s="111">
        <f t="shared" si="79"/>
        <v>0</v>
      </c>
      <c r="K168" s="68">
        <f t="shared" si="79"/>
        <v>0</v>
      </c>
      <c r="L168" s="68">
        <f t="shared" si="79"/>
        <v>0</v>
      </c>
      <c r="M168" s="68">
        <f t="shared" si="79"/>
        <v>0</v>
      </c>
      <c r="N168" s="68">
        <f t="shared" si="79"/>
        <v>300</v>
      </c>
      <c r="O168" s="62"/>
      <c r="P168" s="68">
        <f>P169</f>
        <v>300</v>
      </c>
      <c r="Q168" s="71"/>
      <c r="R168" s="68">
        <f t="shared" ref="R168:S170" si="80">R169</f>
        <v>300</v>
      </c>
      <c r="S168" s="68">
        <f t="shared" si="80"/>
        <v>300</v>
      </c>
      <c r="T168" s="70"/>
      <c r="U168" s="72"/>
      <c r="V168" s="117"/>
      <c r="W168" s="117"/>
      <c r="X168" s="117"/>
      <c r="Y168" s="117"/>
      <c r="Z168" s="117"/>
      <c r="AA168" s="117"/>
      <c r="AB168" s="117"/>
      <c r="AC168" s="117"/>
      <c r="AD168" s="117"/>
      <c r="AE168" s="117"/>
      <c r="AF168" s="117"/>
      <c r="AG168" s="117"/>
      <c r="AH168" s="117"/>
      <c r="AI168" s="117"/>
      <c r="AJ168" s="117"/>
      <c r="AK168" s="117"/>
      <c r="AL168" s="117"/>
      <c r="AM168" s="117"/>
      <c r="AN168" s="117"/>
      <c r="AO168" s="117"/>
      <c r="AP168" s="117"/>
      <c r="AQ168" s="117"/>
      <c r="AR168" s="117"/>
      <c r="AS168" s="117"/>
      <c r="AT168" s="117"/>
      <c r="AU168" s="117"/>
      <c r="AV168" s="117"/>
      <c r="AW168" s="117"/>
      <c r="AX168" s="117"/>
      <c r="AY168" s="117"/>
      <c r="AZ168" s="117"/>
      <c r="BA168" s="117"/>
      <c r="BB168" s="117"/>
      <c r="BC168" s="117"/>
      <c r="BD168" s="117"/>
      <c r="BE168" s="117"/>
      <c r="BF168" s="117"/>
      <c r="BG168" s="117"/>
      <c r="BH168" s="117"/>
      <c r="BI168" s="117"/>
      <c r="BJ168" s="117"/>
      <c r="BK168" s="117"/>
      <c r="BL168" s="117"/>
      <c r="BM168" s="117"/>
      <c r="BN168" s="117"/>
      <c r="BO168" s="117"/>
      <c r="BP168" s="117"/>
      <c r="BQ168" s="117"/>
      <c r="BR168" s="117"/>
      <c r="BS168" s="117"/>
      <c r="BT168" s="117"/>
      <c r="BU168" s="117"/>
      <c r="BV168" s="117"/>
      <c r="BW168" s="117"/>
      <c r="BX168" s="117"/>
      <c r="BY168" s="117"/>
      <c r="BZ168" s="117"/>
      <c r="CA168" s="117"/>
      <c r="CB168" s="117"/>
      <c r="CC168" s="117"/>
      <c r="CD168" s="117"/>
      <c r="CE168" s="117"/>
      <c r="CF168" s="117"/>
      <c r="CG168" s="117"/>
      <c r="CH168" s="117"/>
      <c r="CI168" s="117"/>
      <c r="CJ168" s="117"/>
      <c r="CK168" s="117"/>
      <c r="CL168" s="117"/>
      <c r="CM168" s="117"/>
      <c r="CN168" s="117"/>
      <c r="CO168" s="117"/>
      <c r="CP168" s="117"/>
      <c r="CQ168" s="117"/>
      <c r="CR168" s="117"/>
      <c r="CS168" s="117"/>
      <c r="CT168" s="117"/>
      <c r="CU168" s="117"/>
      <c r="CV168" s="117"/>
      <c r="CW168" s="117"/>
      <c r="CX168" s="117"/>
      <c r="CY168" s="117"/>
      <c r="CZ168" s="117"/>
      <c r="DA168" s="117"/>
      <c r="DB168" s="117"/>
      <c r="DC168" s="117"/>
      <c r="DD168" s="117"/>
      <c r="DE168" s="117"/>
      <c r="DF168" s="117"/>
      <c r="DG168" s="117"/>
      <c r="DH168" s="117"/>
      <c r="DI168" s="117"/>
      <c r="DJ168" s="117"/>
      <c r="DK168" s="117"/>
      <c r="DL168" s="117"/>
      <c r="DM168" s="117"/>
      <c r="DN168" s="117"/>
      <c r="DO168" s="117"/>
      <c r="DP168" s="117"/>
      <c r="DQ168" s="117"/>
      <c r="DR168" s="117"/>
      <c r="DS168" s="117"/>
      <c r="DT168" s="117"/>
      <c r="DU168" s="117"/>
      <c r="DV168" s="117"/>
      <c r="DW168" s="117"/>
      <c r="DX168" s="117"/>
      <c r="DY168" s="117"/>
      <c r="DZ168" s="117"/>
      <c r="EA168" s="117"/>
      <c r="EB168" s="117"/>
      <c r="EC168" s="117"/>
      <c r="ED168" s="117"/>
      <c r="EE168" s="117"/>
      <c r="EF168" s="117"/>
      <c r="EG168" s="117"/>
      <c r="EH168" s="117"/>
      <c r="EI168" s="117"/>
      <c r="EJ168" s="117"/>
      <c r="EK168" s="117"/>
      <c r="EL168" s="117"/>
      <c r="EM168" s="117"/>
      <c r="EN168" s="117"/>
      <c r="EO168" s="117"/>
      <c r="EP168" s="117"/>
      <c r="EQ168" s="117"/>
      <c r="ER168" s="117"/>
      <c r="ES168" s="117"/>
      <c r="ET168" s="117"/>
      <c r="EU168" s="117"/>
      <c r="EV168" s="117"/>
      <c r="EW168" s="117"/>
      <c r="EX168" s="117"/>
      <c r="EY168" s="117"/>
      <c r="EZ168" s="117"/>
      <c r="FA168" s="117"/>
      <c r="FB168" s="117"/>
      <c r="FC168" s="117"/>
      <c r="FD168" s="117"/>
      <c r="FE168" s="117"/>
      <c r="FF168" s="117"/>
      <c r="FG168" s="117"/>
      <c r="FH168" s="117"/>
      <c r="FI168" s="117"/>
      <c r="FJ168" s="117"/>
      <c r="FK168" s="117"/>
      <c r="FL168" s="117"/>
      <c r="FM168" s="117"/>
      <c r="FN168" s="117"/>
      <c r="FO168" s="117"/>
      <c r="FP168" s="117"/>
      <c r="FQ168" s="117"/>
      <c r="FR168" s="117"/>
      <c r="FS168" s="117"/>
      <c r="FT168" s="117"/>
      <c r="FU168" s="117"/>
      <c r="FV168" s="117"/>
      <c r="FW168" s="117"/>
      <c r="FX168" s="117"/>
      <c r="FY168" s="117"/>
      <c r="FZ168" s="117"/>
      <c r="GA168" s="117"/>
      <c r="GB168" s="117"/>
      <c r="GC168" s="117"/>
      <c r="GD168" s="117"/>
      <c r="GE168" s="117"/>
      <c r="GF168" s="117"/>
      <c r="GG168" s="117"/>
      <c r="GH168" s="117"/>
      <c r="GI168" s="117"/>
      <c r="GJ168" s="117"/>
      <c r="GK168" s="117"/>
      <c r="GL168" s="117"/>
      <c r="GM168" s="117"/>
      <c r="GN168" s="117"/>
      <c r="GO168" s="117"/>
      <c r="GP168" s="117"/>
      <c r="GQ168" s="117"/>
      <c r="GR168" s="117"/>
      <c r="GS168" s="117"/>
      <c r="GT168" s="117"/>
      <c r="GU168" s="117"/>
      <c r="GV168" s="117"/>
      <c r="GW168" s="117"/>
      <c r="GX168" s="117"/>
      <c r="GY168" s="117"/>
      <c r="GZ168" s="117"/>
      <c r="HA168" s="117"/>
      <c r="HB168" s="117"/>
      <c r="HC168" s="117"/>
      <c r="HD168" s="117"/>
      <c r="HE168" s="117"/>
      <c r="HF168" s="117"/>
      <c r="HG168" s="117"/>
      <c r="HH168" s="117"/>
      <c r="HI168" s="117"/>
      <c r="HJ168" s="117"/>
      <c r="HK168" s="117"/>
      <c r="HL168" s="117"/>
      <c r="HM168" s="117"/>
      <c r="HN168" s="117"/>
      <c r="HO168" s="117"/>
      <c r="HP168" s="117"/>
      <c r="HQ168" s="117"/>
      <c r="HR168" s="73"/>
      <c r="HS168" s="73"/>
      <c r="HT168" s="73"/>
      <c r="HU168" s="73"/>
      <c r="HV168" s="73"/>
      <c r="HW168" s="73"/>
      <c r="HX168" s="73"/>
      <c r="HY168" s="73"/>
      <c r="HZ168" s="73"/>
      <c r="IA168" s="73"/>
      <c r="IB168" s="73"/>
      <c r="IC168" s="73"/>
      <c r="ID168" s="73"/>
    </row>
    <row r="169" spans="1:238" s="196" customFormat="1" x14ac:dyDescent="0.25">
      <c r="A169" s="2"/>
      <c r="B169" s="148" t="s">
        <v>142</v>
      </c>
      <c r="C169" s="197" t="s">
        <v>101</v>
      </c>
      <c r="D169" s="197" t="s">
        <v>25</v>
      </c>
      <c r="E169" s="197" t="s">
        <v>55</v>
      </c>
      <c r="F169" s="197"/>
      <c r="G169" s="83">
        <f t="shared" si="78"/>
        <v>0</v>
      </c>
      <c r="H169" s="83">
        <f t="shared" si="79"/>
        <v>0</v>
      </c>
      <c r="I169" s="84">
        <f t="shared" si="79"/>
        <v>0</v>
      </c>
      <c r="J169" s="89">
        <f t="shared" si="79"/>
        <v>0</v>
      </c>
      <c r="K169" s="83">
        <f t="shared" si="79"/>
        <v>0</v>
      </c>
      <c r="L169" s="83">
        <f t="shared" si="79"/>
        <v>0</v>
      </c>
      <c r="M169" s="83">
        <f t="shared" si="79"/>
        <v>0</v>
      </c>
      <c r="N169" s="83">
        <f t="shared" si="79"/>
        <v>300</v>
      </c>
      <c r="O169" s="62"/>
      <c r="P169" s="83">
        <f>P170</f>
        <v>300</v>
      </c>
      <c r="Q169" s="71"/>
      <c r="R169" s="83">
        <f t="shared" si="80"/>
        <v>300</v>
      </c>
      <c r="S169" s="83">
        <f t="shared" si="80"/>
        <v>300</v>
      </c>
      <c r="T169" s="86"/>
      <c r="U169" s="11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  <c r="BD169" s="87"/>
      <c r="BE169" s="87"/>
      <c r="BF169" s="87"/>
      <c r="BG169" s="87"/>
      <c r="BH169" s="87"/>
      <c r="BI169" s="87"/>
      <c r="BJ169" s="87"/>
      <c r="BK169" s="87"/>
      <c r="BL169" s="87"/>
      <c r="BM169" s="87"/>
      <c r="BN169" s="87"/>
      <c r="BO169" s="87"/>
      <c r="BP169" s="87"/>
      <c r="BQ169" s="87"/>
      <c r="BR169" s="87"/>
      <c r="BS169" s="87"/>
      <c r="BT169" s="87"/>
      <c r="BU169" s="87"/>
      <c r="BV169" s="87"/>
      <c r="BW169" s="87"/>
      <c r="BX169" s="87"/>
      <c r="BY169" s="87"/>
      <c r="BZ169" s="87"/>
      <c r="CA169" s="87"/>
      <c r="CB169" s="87"/>
      <c r="CC169" s="87"/>
      <c r="CD169" s="87"/>
      <c r="CE169" s="87"/>
      <c r="CF169" s="87"/>
      <c r="CG169" s="87"/>
      <c r="CH169" s="87"/>
      <c r="CI169" s="87"/>
      <c r="CJ169" s="87"/>
      <c r="CK169" s="87"/>
      <c r="CL169" s="87"/>
      <c r="CM169" s="87"/>
      <c r="CN169" s="87"/>
      <c r="CO169" s="87"/>
      <c r="CP169" s="87"/>
      <c r="CQ169" s="87"/>
      <c r="CR169" s="87"/>
      <c r="CS169" s="87"/>
      <c r="CT169" s="87"/>
      <c r="CU169" s="87"/>
      <c r="CV169" s="87"/>
      <c r="CW169" s="87"/>
      <c r="CX169" s="87"/>
      <c r="CY169" s="87"/>
      <c r="CZ169" s="87"/>
      <c r="DA169" s="87"/>
      <c r="DB169" s="87"/>
      <c r="DC169" s="87"/>
      <c r="DD169" s="87"/>
      <c r="DE169" s="87"/>
      <c r="DF169" s="87"/>
      <c r="DG169" s="87"/>
      <c r="DH169" s="87"/>
      <c r="DI169" s="87"/>
      <c r="DJ169" s="87"/>
      <c r="DK169" s="87"/>
      <c r="DL169" s="87"/>
      <c r="DM169" s="87"/>
      <c r="DN169" s="87"/>
      <c r="DO169" s="87"/>
      <c r="DP169" s="87"/>
      <c r="DQ169" s="87"/>
      <c r="DR169" s="87"/>
      <c r="DS169" s="87"/>
      <c r="DT169" s="87"/>
      <c r="DU169" s="87"/>
      <c r="DV169" s="87"/>
      <c r="DW169" s="87"/>
      <c r="DX169" s="87"/>
      <c r="DY169" s="87"/>
      <c r="DZ169" s="87"/>
      <c r="EA169" s="87"/>
      <c r="EB169" s="87"/>
      <c r="EC169" s="87"/>
      <c r="ED169" s="87"/>
      <c r="EE169" s="87"/>
      <c r="EF169" s="87"/>
      <c r="EG169" s="87"/>
      <c r="EH169" s="87"/>
      <c r="EI169" s="87"/>
      <c r="EJ169" s="87"/>
      <c r="EK169" s="87"/>
      <c r="EL169" s="87"/>
      <c r="EM169" s="87"/>
      <c r="EN169" s="87"/>
      <c r="EO169" s="87"/>
      <c r="EP169" s="87"/>
      <c r="EQ169" s="87"/>
      <c r="ER169" s="87"/>
      <c r="ES169" s="87"/>
      <c r="ET169" s="87"/>
      <c r="EU169" s="87"/>
      <c r="EV169" s="87"/>
      <c r="EW169" s="87"/>
      <c r="EX169" s="87"/>
      <c r="EY169" s="87"/>
      <c r="EZ169" s="87"/>
      <c r="FA169" s="87"/>
      <c r="FB169" s="87"/>
      <c r="FC169" s="87"/>
      <c r="FD169" s="87"/>
      <c r="FE169" s="87"/>
      <c r="FF169" s="87"/>
      <c r="FG169" s="87"/>
      <c r="FH169" s="87"/>
      <c r="FI169" s="87"/>
      <c r="FJ169" s="87"/>
      <c r="FK169" s="87"/>
      <c r="FL169" s="87"/>
      <c r="FM169" s="87"/>
      <c r="FN169" s="87"/>
      <c r="FO169" s="87"/>
      <c r="FP169" s="87"/>
      <c r="FQ169" s="87"/>
      <c r="FR169" s="87"/>
      <c r="FS169" s="87"/>
      <c r="FT169" s="87"/>
      <c r="FU169" s="87"/>
      <c r="FV169" s="87"/>
      <c r="FW169" s="87"/>
      <c r="FX169" s="87"/>
      <c r="FY169" s="87"/>
      <c r="FZ169" s="87"/>
      <c r="GA169" s="87"/>
      <c r="GB169" s="87"/>
      <c r="GC169" s="87"/>
      <c r="GD169" s="87"/>
      <c r="GE169" s="87"/>
      <c r="GF169" s="87"/>
      <c r="GG169" s="87"/>
      <c r="GH169" s="87"/>
      <c r="GI169" s="87"/>
      <c r="GJ169" s="87"/>
      <c r="GK169" s="87"/>
      <c r="GL169" s="87"/>
      <c r="GM169" s="87"/>
      <c r="GN169" s="87"/>
      <c r="GO169" s="87"/>
      <c r="GP169" s="87"/>
      <c r="GQ169" s="87"/>
      <c r="GR169" s="87"/>
      <c r="GS169" s="87"/>
      <c r="GT169" s="87"/>
      <c r="GU169" s="87"/>
      <c r="GV169" s="87"/>
      <c r="GW169" s="87"/>
      <c r="GX169" s="87"/>
      <c r="GY169" s="87"/>
      <c r="GZ169" s="87"/>
      <c r="HA169" s="87"/>
      <c r="HB169" s="87"/>
      <c r="HC169" s="87"/>
      <c r="HD169" s="87"/>
      <c r="HE169" s="87"/>
      <c r="HF169" s="87"/>
      <c r="HG169" s="87"/>
      <c r="HH169" s="87"/>
      <c r="HI169" s="87"/>
      <c r="HJ169" s="87"/>
      <c r="HK169" s="87"/>
      <c r="HL169" s="87"/>
      <c r="HM169" s="87"/>
      <c r="HN169" s="87"/>
      <c r="HO169" s="87"/>
      <c r="HP169" s="87"/>
      <c r="HQ169" s="87"/>
      <c r="HR169" s="53"/>
      <c r="HS169" s="53"/>
      <c r="HT169" s="53"/>
      <c r="HU169" s="53"/>
      <c r="HV169" s="53"/>
      <c r="HW169" s="53"/>
      <c r="HX169" s="53"/>
      <c r="HY169" s="53"/>
      <c r="HZ169" s="53"/>
      <c r="IA169" s="53"/>
      <c r="IB169" s="53"/>
      <c r="IC169" s="53"/>
      <c r="ID169" s="53"/>
    </row>
    <row r="170" spans="1:238" s="198" customFormat="1" ht="30" x14ac:dyDescent="0.25">
      <c r="A170" s="2"/>
      <c r="B170" s="148" t="s">
        <v>56</v>
      </c>
      <c r="C170" s="197" t="s">
        <v>101</v>
      </c>
      <c r="D170" s="197" t="s">
        <v>25</v>
      </c>
      <c r="E170" s="197" t="s">
        <v>119</v>
      </c>
      <c r="F170" s="197"/>
      <c r="G170" s="83">
        <f t="shared" si="78"/>
        <v>0</v>
      </c>
      <c r="H170" s="83">
        <f t="shared" si="79"/>
        <v>0</v>
      </c>
      <c r="I170" s="84">
        <f t="shared" si="79"/>
        <v>0</v>
      </c>
      <c r="J170" s="89">
        <f t="shared" si="79"/>
        <v>0</v>
      </c>
      <c r="K170" s="83">
        <f t="shared" si="79"/>
        <v>0</v>
      </c>
      <c r="L170" s="83">
        <f t="shared" si="79"/>
        <v>0</v>
      </c>
      <c r="M170" s="83">
        <f t="shared" si="79"/>
        <v>0</v>
      </c>
      <c r="N170" s="83">
        <f t="shared" si="79"/>
        <v>300</v>
      </c>
      <c r="O170" s="62"/>
      <c r="P170" s="83">
        <f>P171</f>
        <v>300</v>
      </c>
      <c r="Q170" s="71"/>
      <c r="R170" s="83">
        <f t="shared" si="80"/>
        <v>300</v>
      </c>
      <c r="S170" s="83">
        <f t="shared" si="80"/>
        <v>300</v>
      </c>
      <c r="T170" s="86"/>
      <c r="U170" s="11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  <c r="BD170" s="87"/>
      <c r="BE170" s="87"/>
      <c r="BF170" s="87"/>
      <c r="BG170" s="87"/>
      <c r="BH170" s="87"/>
      <c r="BI170" s="87"/>
      <c r="BJ170" s="87"/>
      <c r="BK170" s="87"/>
      <c r="BL170" s="87"/>
      <c r="BM170" s="87"/>
      <c r="BN170" s="87"/>
      <c r="BO170" s="87"/>
      <c r="BP170" s="87"/>
      <c r="BQ170" s="87"/>
      <c r="BR170" s="87"/>
      <c r="BS170" s="87"/>
      <c r="BT170" s="87"/>
      <c r="BU170" s="87"/>
      <c r="BV170" s="87"/>
      <c r="BW170" s="87"/>
      <c r="BX170" s="87"/>
      <c r="BY170" s="87"/>
      <c r="BZ170" s="87"/>
      <c r="CA170" s="87"/>
      <c r="CB170" s="87"/>
      <c r="CC170" s="87"/>
      <c r="CD170" s="87"/>
      <c r="CE170" s="87"/>
      <c r="CF170" s="87"/>
      <c r="CG170" s="87"/>
      <c r="CH170" s="87"/>
      <c r="CI170" s="87"/>
      <c r="CJ170" s="87"/>
      <c r="CK170" s="87"/>
      <c r="CL170" s="87"/>
      <c r="CM170" s="87"/>
      <c r="CN170" s="87"/>
      <c r="CO170" s="87"/>
      <c r="CP170" s="87"/>
      <c r="CQ170" s="87"/>
      <c r="CR170" s="87"/>
      <c r="CS170" s="87"/>
      <c r="CT170" s="87"/>
      <c r="CU170" s="87"/>
      <c r="CV170" s="87"/>
      <c r="CW170" s="87"/>
      <c r="CX170" s="87"/>
      <c r="CY170" s="87"/>
      <c r="CZ170" s="87"/>
      <c r="DA170" s="87"/>
      <c r="DB170" s="87"/>
      <c r="DC170" s="87"/>
      <c r="DD170" s="87"/>
      <c r="DE170" s="87"/>
      <c r="DF170" s="87"/>
      <c r="DG170" s="87"/>
      <c r="DH170" s="87"/>
      <c r="DI170" s="87"/>
      <c r="DJ170" s="87"/>
      <c r="DK170" s="87"/>
      <c r="DL170" s="87"/>
      <c r="DM170" s="87"/>
      <c r="DN170" s="87"/>
      <c r="DO170" s="87"/>
      <c r="DP170" s="87"/>
      <c r="DQ170" s="87"/>
      <c r="DR170" s="87"/>
      <c r="DS170" s="87"/>
      <c r="DT170" s="87"/>
      <c r="DU170" s="87"/>
      <c r="DV170" s="87"/>
      <c r="DW170" s="87"/>
      <c r="DX170" s="87"/>
      <c r="DY170" s="87"/>
      <c r="DZ170" s="87"/>
      <c r="EA170" s="87"/>
      <c r="EB170" s="87"/>
      <c r="EC170" s="87"/>
      <c r="ED170" s="87"/>
      <c r="EE170" s="87"/>
      <c r="EF170" s="87"/>
      <c r="EG170" s="87"/>
      <c r="EH170" s="87"/>
      <c r="EI170" s="87"/>
      <c r="EJ170" s="87"/>
      <c r="EK170" s="87"/>
      <c r="EL170" s="87"/>
      <c r="EM170" s="87"/>
      <c r="EN170" s="87"/>
      <c r="EO170" s="87"/>
      <c r="EP170" s="87"/>
      <c r="EQ170" s="87"/>
      <c r="ER170" s="87"/>
      <c r="ES170" s="87"/>
      <c r="ET170" s="87"/>
      <c r="EU170" s="87"/>
      <c r="EV170" s="87"/>
      <c r="EW170" s="87"/>
      <c r="EX170" s="87"/>
      <c r="EY170" s="87"/>
      <c r="EZ170" s="87"/>
      <c r="FA170" s="87"/>
      <c r="FB170" s="87"/>
      <c r="FC170" s="87"/>
      <c r="FD170" s="87"/>
      <c r="FE170" s="87"/>
      <c r="FF170" s="87"/>
      <c r="FG170" s="87"/>
      <c r="FH170" s="87"/>
      <c r="FI170" s="87"/>
      <c r="FJ170" s="87"/>
      <c r="FK170" s="87"/>
      <c r="FL170" s="87"/>
      <c r="FM170" s="87"/>
      <c r="FN170" s="87"/>
      <c r="FO170" s="87"/>
      <c r="FP170" s="87"/>
      <c r="FQ170" s="87"/>
      <c r="FR170" s="87"/>
      <c r="FS170" s="87"/>
      <c r="FT170" s="87"/>
      <c r="FU170" s="87"/>
      <c r="FV170" s="87"/>
      <c r="FW170" s="87"/>
      <c r="FX170" s="87"/>
      <c r="FY170" s="87"/>
      <c r="FZ170" s="87"/>
      <c r="GA170" s="87"/>
      <c r="GB170" s="87"/>
      <c r="GC170" s="87"/>
      <c r="GD170" s="87"/>
      <c r="GE170" s="87"/>
      <c r="GF170" s="87"/>
      <c r="GG170" s="87"/>
      <c r="GH170" s="87"/>
      <c r="GI170" s="87"/>
      <c r="GJ170" s="87"/>
      <c r="GK170" s="87"/>
      <c r="GL170" s="87"/>
      <c r="GM170" s="87"/>
      <c r="GN170" s="87"/>
      <c r="GO170" s="87"/>
      <c r="GP170" s="87"/>
      <c r="GQ170" s="87"/>
      <c r="GR170" s="87"/>
      <c r="GS170" s="87"/>
      <c r="GT170" s="87"/>
      <c r="GU170" s="87"/>
      <c r="GV170" s="87"/>
      <c r="GW170" s="87"/>
      <c r="GX170" s="87"/>
      <c r="GY170" s="87"/>
      <c r="GZ170" s="87"/>
      <c r="HA170" s="87"/>
      <c r="HB170" s="87"/>
      <c r="HC170" s="87"/>
      <c r="HD170" s="87"/>
      <c r="HE170" s="87"/>
      <c r="HF170" s="87"/>
      <c r="HG170" s="87"/>
      <c r="HH170" s="87"/>
      <c r="HI170" s="87"/>
      <c r="HJ170" s="87"/>
      <c r="HK170" s="87"/>
      <c r="HL170" s="87"/>
      <c r="HM170" s="87"/>
      <c r="HN170" s="87"/>
      <c r="HO170" s="87"/>
      <c r="HP170" s="87"/>
      <c r="HQ170" s="87"/>
      <c r="HR170" s="53"/>
      <c r="HS170" s="53"/>
      <c r="HT170" s="53"/>
      <c r="HU170" s="53"/>
      <c r="HV170" s="53"/>
      <c r="HW170" s="53"/>
      <c r="HX170" s="53"/>
      <c r="HY170" s="53"/>
      <c r="HZ170" s="53"/>
      <c r="IA170" s="53"/>
      <c r="IB170" s="53"/>
      <c r="IC170" s="53"/>
      <c r="ID170" s="53"/>
    </row>
    <row r="171" spans="1:238" s="11" customFormat="1" ht="30" x14ac:dyDescent="0.25">
      <c r="A171" s="2"/>
      <c r="B171" s="148" t="s">
        <v>234</v>
      </c>
      <c r="C171" s="197" t="s">
        <v>101</v>
      </c>
      <c r="D171" s="197" t="s">
        <v>25</v>
      </c>
      <c r="E171" s="199" t="s">
        <v>235</v>
      </c>
      <c r="F171" s="197" t="s">
        <v>65</v>
      </c>
      <c r="G171" s="83">
        <f t="shared" si="78"/>
        <v>0</v>
      </c>
      <c r="H171" s="83">
        <v>0</v>
      </c>
      <c r="I171" s="84"/>
      <c r="J171" s="89"/>
      <c r="K171" s="83"/>
      <c r="L171" s="83"/>
      <c r="M171" s="83"/>
      <c r="N171" s="83">
        <v>300</v>
      </c>
      <c r="O171" s="62"/>
      <c r="P171" s="83">
        <v>300</v>
      </c>
      <c r="Q171" s="71"/>
      <c r="R171" s="83">
        <v>300</v>
      </c>
      <c r="S171" s="83">
        <v>300</v>
      </c>
      <c r="T171" s="86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  <c r="BD171" s="87"/>
      <c r="BE171" s="87"/>
      <c r="BF171" s="87"/>
      <c r="BG171" s="87"/>
      <c r="BH171" s="87"/>
      <c r="BI171" s="87"/>
      <c r="BJ171" s="87"/>
      <c r="BK171" s="87"/>
      <c r="BL171" s="87"/>
      <c r="BM171" s="87"/>
      <c r="BN171" s="87"/>
      <c r="BO171" s="87"/>
      <c r="BP171" s="87"/>
      <c r="BQ171" s="87"/>
      <c r="BR171" s="87"/>
      <c r="BS171" s="87"/>
      <c r="BT171" s="87"/>
      <c r="BU171" s="87"/>
      <c r="BV171" s="87"/>
      <c r="BW171" s="87"/>
      <c r="BX171" s="87"/>
      <c r="BY171" s="87"/>
      <c r="BZ171" s="87"/>
      <c r="CA171" s="87"/>
      <c r="CB171" s="87"/>
      <c r="CC171" s="87"/>
      <c r="CD171" s="87"/>
      <c r="CE171" s="87"/>
      <c r="CF171" s="87"/>
      <c r="CG171" s="87"/>
      <c r="CH171" s="87"/>
      <c r="CI171" s="87"/>
      <c r="CJ171" s="87"/>
      <c r="CK171" s="87"/>
      <c r="CL171" s="87"/>
      <c r="CM171" s="87"/>
      <c r="CN171" s="87"/>
      <c r="CO171" s="87"/>
      <c r="CP171" s="87"/>
      <c r="CQ171" s="87"/>
      <c r="CR171" s="87"/>
      <c r="CS171" s="87"/>
      <c r="CT171" s="87"/>
      <c r="CU171" s="87"/>
      <c r="CV171" s="87"/>
      <c r="CW171" s="87"/>
      <c r="CX171" s="87"/>
      <c r="CY171" s="87"/>
      <c r="CZ171" s="87"/>
      <c r="DA171" s="87"/>
      <c r="DB171" s="87"/>
      <c r="DC171" s="87"/>
      <c r="DD171" s="87"/>
      <c r="DE171" s="87"/>
      <c r="DF171" s="87"/>
      <c r="DG171" s="87"/>
      <c r="DH171" s="87"/>
      <c r="DI171" s="87"/>
      <c r="DJ171" s="87"/>
      <c r="DK171" s="87"/>
      <c r="DL171" s="87"/>
      <c r="DM171" s="87"/>
      <c r="DN171" s="87"/>
      <c r="DO171" s="87"/>
      <c r="DP171" s="87"/>
      <c r="DQ171" s="87"/>
      <c r="DR171" s="87"/>
      <c r="DS171" s="87"/>
      <c r="DT171" s="87"/>
      <c r="DU171" s="87"/>
      <c r="DV171" s="87"/>
      <c r="DW171" s="87"/>
      <c r="DX171" s="87"/>
      <c r="DY171" s="87"/>
      <c r="DZ171" s="87"/>
      <c r="EA171" s="87"/>
      <c r="EB171" s="87"/>
      <c r="EC171" s="87"/>
      <c r="ED171" s="87"/>
      <c r="EE171" s="87"/>
      <c r="EF171" s="87"/>
      <c r="EG171" s="87"/>
      <c r="EH171" s="87"/>
      <c r="EI171" s="87"/>
      <c r="EJ171" s="87"/>
      <c r="EK171" s="87"/>
      <c r="EL171" s="87"/>
      <c r="EM171" s="87"/>
      <c r="EN171" s="87"/>
      <c r="EO171" s="87"/>
      <c r="EP171" s="87"/>
      <c r="EQ171" s="87"/>
      <c r="ER171" s="87"/>
      <c r="ES171" s="87"/>
      <c r="ET171" s="87"/>
      <c r="EU171" s="87"/>
      <c r="EV171" s="87"/>
      <c r="EW171" s="87"/>
      <c r="EX171" s="87"/>
      <c r="EY171" s="87"/>
      <c r="EZ171" s="87"/>
      <c r="FA171" s="87"/>
      <c r="FB171" s="87"/>
      <c r="FC171" s="87"/>
      <c r="FD171" s="87"/>
      <c r="FE171" s="87"/>
      <c r="FF171" s="87"/>
      <c r="FG171" s="87"/>
      <c r="FH171" s="87"/>
      <c r="FI171" s="87"/>
      <c r="FJ171" s="87"/>
      <c r="FK171" s="87"/>
      <c r="FL171" s="87"/>
      <c r="FM171" s="87"/>
      <c r="FN171" s="87"/>
      <c r="FO171" s="87"/>
      <c r="FP171" s="87"/>
      <c r="FQ171" s="87"/>
      <c r="FR171" s="87"/>
      <c r="FS171" s="87"/>
      <c r="FT171" s="87"/>
      <c r="FU171" s="87"/>
      <c r="FV171" s="87"/>
      <c r="FW171" s="87"/>
      <c r="FX171" s="87"/>
      <c r="FY171" s="87"/>
      <c r="FZ171" s="87"/>
      <c r="GA171" s="87"/>
      <c r="GB171" s="87"/>
      <c r="GC171" s="87"/>
      <c r="GD171" s="87"/>
      <c r="GE171" s="87"/>
      <c r="GF171" s="87"/>
      <c r="GG171" s="87"/>
      <c r="GH171" s="87"/>
      <c r="GI171" s="87"/>
      <c r="GJ171" s="87"/>
      <c r="GK171" s="87"/>
      <c r="GL171" s="87"/>
      <c r="GM171" s="87"/>
      <c r="GN171" s="87"/>
      <c r="GO171" s="87"/>
      <c r="GP171" s="87"/>
      <c r="GQ171" s="87"/>
      <c r="GR171" s="87"/>
      <c r="GS171" s="87"/>
      <c r="GT171" s="87"/>
      <c r="GU171" s="87"/>
      <c r="GV171" s="87"/>
      <c r="GW171" s="87"/>
      <c r="GX171" s="87"/>
      <c r="GY171" s="87"/>
      <c r="GZ171" s="87"/>
      <c r="HA171" s="87"/>
      <c r="HB171" s="87"/>
      <c r="HC171" s="87"/>
      <c r="HD171" s="87"/>
      <c r="HE171" s="87"/>
      <c r="HF171" s="87"/>
      <c r="HG171" s="87"/>
      <c r="HH171" s="87"/>
      <c r="HI171" s="87"/>
      <c r="HJ171" s="87"/>
      <c r="HK171" s="87"/>
      <c r="HL171" s="87"/>
      <c r="HM171" s="87"/>
      <c r="HN171" s="87"/>
      <c r="HO171" s="87"/>
      <c r="HP171" s="87"/>
      <c r="HQ171" s="87"/>
      <c r="HR171" s="53"/>
      <c r="HS171" s="53"/>
      <c r="HT171" s="53"/>
      <c r="HU171" s="53"/>
      <c r="HV171" s="53"/>
      <c r="HW171" s="53"/>
      <c r="HX171" s="53"/>
      <c r="HY171" s="53"/>
      <c r="HZ171" s="53"/>
      <c r="IA171" s="53"/>
      <c r="IB171" s="53"/>
      <c r="IC171" s="53"/>
      <c r="ID171" s="53"/>
    </row>
    <row r="172" spans="1:238" s="11" customFormat="1" x14ac:dyDescent="0.25">
      <c r="A172" s="2"/>
      <c r="B172" s="115" t="s">
        <v>236</v>
      </c>
      <c r="C172" s="64" t="s">
        <v>67</v>
      </c>
      <c r="D172" s="64"/>
      <c r="E172" s="75"/>
      <c r="F172" s="116"/>
      <c r="G172" s="68">
        <f t="shared" si="78"/>
        <v>20</v>
      </c>
      <c r="H172" s="68">
        <f t="shared" ref="H172:N175" si="81">H173</f>
        <v>20</v>
      </c>
      <c r="I172" s="69">
        <f t="shared" si="81"/>
        <v>0</v>
      </c>
      <c r="J172" s="111">
        <f t="shared" si="81"/>
        <v>0</v>
      </c>
      <c r="K172" s="68">
        <f t="shared" si="81"/>
        <v>0</v>
      </c>
      <c r="L172" s="68">
        <f t="shared" si="81"/>
        <v>0</v>
      </c>
      <c r="M172" s="68">
        <f t="shared" si="81"/>
        <v>0</v>
      </c>
      <c r="N172" s="68">
        <f t="shared" si="81"/>
        <v>20</v>
      </c>
      <c r="O172" s="62">
        <f t="shared" ref="O172:O189" si="82">N172-M172</f>
        <v>20</v>
      </c>
      <c r="P172" s="68">
        <f>P173</f>
        <v>20</v>
      </c>
      <c r="Q172" s="71"/>
      <c r="R172" s="68">
        <f t="shared" ref="R172:S175" si="83">R173</f>
        <v>20</v>
      </c>
      <c r="S172" s="68">
        <f t="shared" si="83"/>
        <v>20</v>
      </c>
      <c r="T172" s="70"/>
      <c r="U172" s="72"/>
      <c r="V172" s="117"/>
      <c r="W172" s="117"/>
      <c r="X172" s="117"/>
      <c r="Y172" s="117"/>
      <c r="Z172" s="117"/>
      <c r="AA172" s="117"/>
      <c r="AB172" s="117"/>
      <c r="AC172" s="117"/>
      <c r="AD172" s="117"/>
      <c r="AE172" s="117"/>
      <c r="AF172" s="117"/>
      <c r="AG172" s="117"/>
      <c r="AH172" s="117"/>
      <c r="AI172" s="117"/>
      <c r="AJ172" s="117"/>
      <c r="AK172" s="117"/>
      <c r="AL172" s="117"/>
      <c r="AM172" s="117"/>
      <c r="AN172" s="117"/>
      <c r="AO172" s="117"/>
      <c r="AP172" s="117"/>
      <c r="AQ172" s="117"/>
      <c r="AR172" s="117"/>
      <c r="AS172" s="117"/>
      <c r="AT172" s="117"/>
      <c r="AU172" s="117"/>
      <c r="AV172" s="117"/>
      <c r="AW172" s="117"/>
      <c r="AX172" s="117"/>
      <c r="AY172" s="117"/>
      <c r="AZ172" s="117"/>
      <c r="BA172" s="117"/>
      <c r="BB172" s="117"/>
      <c r="BC172" s="117"/>
      <c r="BD172" s="117"/>
      <c r="BE172" s="117"/>
      <c r="BF172" s="117"/>
      <c r="BG172" s="117"/>
      <c r="BH172" s="117"/>
      <c r="BI172" s="117"/>
      <c r="BJ172" s="117"/>
      <c r="BK172" s="117"/>
      <c r="BL172" s="117"/>
      <c r="BM172" s="117"/>
      <c r="BN172" s="117"/>
      <c r="BO172" s="117"/>
      <c r="BP172" s="117"/>
      <c r="BQ172" s="117"/>
      <c r="BR172" s="117"/>
      <c r="BS172" s="117"/>
      <c r="BT172" s="117"/>
      <c r="BU172" s="117"/>
      <c r="BV172" s="117"/>
      <c r="BW172" s="117"/>
      <c r="BX172" s="117"/>
      <c r="BY172" s="117"/>
      <c r="BZ172" s="117"/>
      <c r="CA172" s="117"/>
      <c r="CB172" s="117"/>
      <c r="CC172" s="117"/>
      <c r="CD172" s="117"/>
      <c r="CE172" s="117"/>
      <c r="CF172" s="117"/>
      <c r="CG172" s="117"/>
      <c r="CH172" s="117"/>
      <c r="CI172" s="117"/>
      <c r="CJ172" s="117"/>
      <c r="CK172" s="117"/>
      <c r="CL172" s="117"/>
      <c r="CM172" s="117"/>
      <c r="CN172" s="117"/>
      <c r="CO172" s="117"/>
      <c r="CP172" s="117"/>
      <c r="CQ172" s="117"/>
      <c r="CR172" s="117"/>
      <c r="CS172" s="117"/>
      <c r="CT172" s="117"/>
      <c r="CU172" s="117"/>
      <c r="CV172" s="117"/>
      <c r="CW172" s="117"/>
      <c r="CX172" s="117"/>
      <c r="CY172" s="117"/>
      <c r="CZ172" s="117"/>
      <c r="DA172" s="117"/>
      <c r="DB172" s="117"/>
      <c r="DC172" s="117"/>
      <c r="DD172" s="117"/>
      <c r="DE172" s="117"/>
      <c r="DF172" s="117"/>
      <c r="DG172" s="117"/>
      <c r="DH172" s="117"/>
      <c r="DI172" s="117"/>
      <c r="DJ172" s="117"/>
      <c r="DK172" s="117"/>
      <c r="DL172" s="117"/>
      <c r="DM172" s="117"/>
      <c r="DN172" s="117"/>
      <c r="DO172" s="117"/>
      <c r="DP172" s="117"/>
      <c r="DQ172" s="117"/>
      <c r="DR172" s="117"/>
      <c r="DS172" s="117"/>
      <c r="DT172" s="117"/>
      <c r="DU172" s="117"/>
      <c r="DV172" s="117"/>
      <c r="DW172" s="117"/>
      <c r="DX172" s="117"/>
      <c r="DY172" s="117"/>
      <c r="DZ172" s="117"/>
      <c r="EA172" s="117"/>
      <c r="EB172" s="117"/>
      <c r="EC172" s="117"/>
      <c r="ED172" s="117"/>
      <c r="EE172" s="117"/>
      <c r="EF172" s="117"/>
      <c r="EG172" s="117"/>
      <c r="EH172" s="117"/>
      <c r="EI172" s="117"/>
      <c r="EJ172" s="117"/>
      <c r="EK172" s="117"/>
      <c r="EL172" s="117"/>
      <c r="EM172" s="117"/>
      <c r="EN172" s="117"/>
      <c r="EO172" s="117"/>
      <c r="EP172" s="117"/>
      <c r="EQ172" s="117"/>
      <c r="ER172" s="117"/>
      <c r="ES172" s="117"/>
      <c r="ET172" s="117"/>
      <c r="EU172" s="117"/>
      <c r="EV172" s="117"/>
      <c r="EW172" s="117"/>
      <c r="EX172" s="117"/>
      <c r="EY172" s="117"/>
      <c r="EZ172" s="117"/>
      <c r="FA172" s="117"/>
      <c r="FB172" s="117"/>
      <c r="FC172" s="117"/>
      <c r="FD172" s="117"/>
      <c r="FE172" s="117"/>
      <c r="FF172" s="117"/>
      <c r="FG172" s="117"/>
      <c r="FH172" s="117"/>
      <c r="FI172" s="117"/>
      <c r="FJ172" s="117"/>
      <c r="FK172" s="117"/>
      <c r="FL172" s="117"/>
      <c r="FM172" s="117"/>
      <c r="FN172" s="117"/>
      <c r="FO172" s="117"/>
      <c r="FP172" s="117"/>
      <c r="FQ172" s="117"/>
      <c r="FR172" s="117"/>
      <c r="FS172" s="117"/>
      <c r="FT172" s="117"/>
      <c r="FU172" s="117"/>
      <c r="FV172" s="117"/>
      <c r="FW172" s="117"/>
      <c r="FX172" s="117"/>
      <c r="FY172" s="117"/>
      <c r="FZ172" s="117"/>
      <c r="GA172" s="117"/>
      <c r="GB172" s="117"/>
      <c r="GC172" s="117"/>
      <c r="GD172" s="117"/>
      <c r="GE172" s="117"/>
      <c r="GF172" s="117"/>
      <c r="GG172" s="117"/>
      <c r="GH172" s="117"/>
      <c r="GI172" s="117"/>
      <c r="GJ172" s="117"/>
      <c r="GK172" s="117"/>
      <c r="GL172" s="117"/>
      <c r="GM172" s="117"/>
      <c r="GN172" s="117"/>
      <c r="GO172" s="117"/>
      <c r="GP172" s="117"/>
      <c r="GQ172" s="117"/>
      <c r="GR172" s="117"/>
      <c r="GS172" s="117"/>
      <c r="GT172" s="117"/>
      <c r="GU172" s="117"/>
      <c r="GV172" s="117"/>
      <c r="GW172" s="117"/>
      <c r="GX172" s="117"/>
      <c r="GY172" s="117"/>
      <c r="GZ172" s="117"/>
      <c r="HA172" s="117"/>
      <c r="HB172" s="117"/>
      <c r="HC172" s="117"/>
      <c r="HD172" s="117"/>
      <c r="HE172" s="117"/>
      <c r="HF172" s="117"/>
      <c r="HG172" s="117"/>
      <c r="HH172" s="117"/>
      <c r="HI172" s="117"/>
      <c r="HJ172" s="117"/>
      <c r="HK172" s="117"/>
      <c r="HL172" s="117"/>
      <c r="HM172" s="117"/>
      <c r="HN172" s="117"/>
      <c r="HO172" s="117"/>
      <c r="HP172" s="117"/>
      <c r="HQ172" s="117"/>
      <c r="HR172" s="53"/>
      <c r="HS172" s="53"/>
      <c r="HT172" s="53"/>
      <c r="HU172" s="53"/>
      <c r="HV172" s="53"/>
      <c r="HW172" s="53"/>
      <c r="HX172" s="53"/>
      <c r="HY172" s="53"/>
      <c r="HZ172" s="53"/>
      <c r="IA172" s="53"/>
      <c r="IB172" s="53"/>
      <c r="IC172" s="53"/>
      <c r="ID172" s="53"/>
    </row>
    <row r="173" spans="1:238" s="11" customFormat="1" x14ac:dyDescent="0.25">
      <c r="A173" s="2"/>
      <c r="B173" s="115" t="s">
        <v>237</v>
      </c>
      <c r="C173" s="64" t="s">
        <v>67</v>
      </c>
      <c r="D173" s="64" t="s">
        <v>92</v>
      </c>
      <c r="E173" s="75"/>
      <c r="F173" s="116"/>
      <c r="G173" s="68">
        <f t="shared" si="78"/>
        <v>20</v>
      </c>
      <c r="H173" s="68">
        <f t="shared" si="81"/>
        <v>20</v>
      </c>
      <c r="I173" s="69">
        <f t="shared" si="81"/>
        <v>0</v>
      </c>
      <c r="J173" s="111">
        <f t="shared" si="81"/>
        <v>0</v>
      </c>
      <c r="K173" s="68">
        <f t="shared" si="81"/>
        <v>0</v>
      </c>
      <c r="L173" s="68">
        <f t="shared" si="81"/>
        <v>0</v>
      </c>
      <c r="M173" s="68">
        <f t="shared" si="81"/>
        <v>0</v>
      </c>
      <c r="N173" s="68">
        <f t="shared" si="81"/>
        <v>20</v>
      </c>
      <c r="O173" s="62">
        <f t="shared" si="82"/>
        <v>20</v>
      </c>
      <c r="P173" s="68">
        <f>P174</f>
        <v>20</v>
      </c>
      <c r="Q173" s="71"/>
      <c r="R173" s="68">
        <f t="shared" si="83"/>
        <v>20</v>
      </c>
      <c r="S173" s="68">
        <f t="shared" si="83"/>
        <v>20</v>
      </c>
      <c r="T173" s="70"/>
      <c r="U173" s="72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  <c r="AJ173" s="117"/>
      <c r="AK173" s="117"/>
      <c r="AL173" s="117"/>
      <c r="AM173" s="117"/>
      <c r="AN173" s="117"/>
      <c r="AO173" s="117"/>
      <c r="AP173" s="117"/>
      <c r="AQ173" s="117"/>
      <c r="AR173" s="117"/>
      <c r="AS173" s="117"/>
      <c r="AT173" s="117"/>
      <c r="AU173" s="117"/>
      <c r="AV173" s="117"/>
      <c r="AW173" s="117"/>
      <c r="AX173" s="117"/>
      <c r="AY173" s="117"/>
      <c r="AZ173" s="117"/>
      <c r="BA173" s="117"/>
      <c r="BB173" s="117"/>
      <c r="BC173" s="117"/>
      <c r="BD173" s="117"/>
      <c r="BE173" s="117"/>
      <c r="BF173" s="117"/>
      <c r="BG173" s="117"/>
      <c r="BH173" s="117"/>
      <c r="BI173" s="117"/>
      <c r="BJ173" s="117"/>
      <c r="BK173" s="117"/>
      <c r="BL173" s="117"/>
      <c r="BM173" s="117"/>
      <c r="BN173" s="117"/>
      <c r="BO173" s="117"/>
      <c r="BP173" s="117"/>
      <c r="BQ173" s="117"/>
      <c r="BR173" s="117"/>
      <c r="BS173" s="117"/>
      <c r="BT173" s="117"/>
      <c r="BU173" s="117"/>
      <c r="BV173" s="117"/>
      <c r="BW173" s="117"/>
      <c r="BX173" s="117"/>
      <c r="BY173" s="117"/>
      <c r="BZ173" s="117"/>
      <c r="CA173" s="117"/>
      <c r="CB173" s="117"/>
      <c r="CC173" s="117"/>
      <c r="CD173" s="117"/>
      <c r="CE173" s="117"/>
      <c r="CF173" s="117"/>
      <c r="CG173" s="117"/>
      <c r="CH173" s="117"/>
      <c r="CI173" s="117"/>
      <c r="CJ173" s="117"/>
      <c r="CK173" s="117"/>
      <c r="CL173" s="117"/>
      <c r="CM173" s="117"/>
      <c r="CN173" s="117"/>
      <c r="CO173" s="117"/>
      <c r="CP173" s="117"/>
      <c r="CQ173" s="117"/>
      <c r="CR173" s="117"/>
      <c r="CS173" s="117"/>
      <c r="CT173" s="117"/>
      <c r="CU173" s="117"/>
      <c r="CV173" s="117"/>
      <c r="CW173" s="117"/>
      <c r="CX173" s="117"/>
      <c r="CY173" s="117"/>
      <c r="CZ173" s="117"/>
      <c r="DA173" s="117"/>
      <c r="DB173" s="117"/>
      <c r="DC173" s="117"/>
      <c r="DD173" s="117"/>
      <c r="DE173" s="117"/>
      <c r="DF173" s="117"/>
      <c r="DG173" s="117"/>
      <c r="DH173" s="117"/>
      <c r="DI173" s="117"/>
      <c r="DJ173" s="117"/>
      <c r="DK173" s="117"/>
      <c r="DL173" s="117"/>
      <c r="DM173" s="117"/>
      <c r="DN173" s="117"/>
      <c r="DO173" s="117"/>
      <c r="DP173" s="117"/>
      <c r="DQ173" s="117"/>
      <c r="DR173" s="117"/>
      <c r="DS173" s="117"/>
      <c r="DT173" s="117"/>
      <c r="DU173" s="117"/>
      <c r="DV173" s="117"/>
      <c r="DW173" s="117"/>
      <c r="DX173" s="117"/>
      <c r="DY173" s="117"/>
      <c r="DZ173" s="117"/>
      <c r="EA173" s="117"/>
      <c r="EB173" s="117"/>
      <c r="EC173" s="117"/>
      <c r="ED173" s="117"/>
      <c r="EE173" s="117"/>
      <c r="EF173" s="117"/>
      <c r="EG173" s="117"/>
      <c r="EH173" s="117"/>
      <c r="EI173" s="117"/>
      <c r="EJ173" s="117"/>
      <c r="EK173" s="117"/>
      <c r="EL173" s="117"/>
      <c r="EM173" s="117"/>
      <c r="EN173" s="117"/>
      <c r="EO173" s="117"/>
      <c r="EP173" s="117"/>
      <c r="EQ173" s="117"/>
      <c r="ER173" s="117"/>
      <c r="ES173" s="117"/>
      <c r="ET173" s="117"/>
      <c r="EU173" s="117"/>
      <c r="EV173" s="117"/>
      <c r="EW173" s="117"/>
      <c r="EX173" s="117"/>
      <c r="EY173" s="117"/>
      <c r="EZ173" s="117"/>
      <c r="FA173" s="117"/>
      <c r="FB173" s="117"/>
      <c r="FC173" s="117"/>
      <c r="FD173" s="117"/>
      <c r="FE173" s="117"/>
      <c r="FF173" s="117"/>
      <c r="FG173" s="117"/>
      <c r="FH173" s="117"/>
      <c r="FI173" s="117"/>
      <c r="FJ173" s="117"/>
      <c r="FK173" s="117"/>
      <c r="FL173" s="117"/>
      <c r="FM173" s="117"/>
      <c r="FN173" s="117"/>
      <c r="FO173" s="117"/>
      <c r="FP173" s="117"/>
      <c r="FQ173" s="117"/>
      <c r="FR173" s="117"/>
      <c r="FS173" s="117"/>
      <c r="FT173" s="117"/>
      <c r="FU173" s="117"/>
      <c r="FV173" s="117"/>
      <c r="FW173" s="117"/>
      <c r="FX173" s="117"/>
      <c r="FY173" s="117"/>
      <c r="FZ173" s="117"/>
      <c r="GA173" s="117"/>
      <c r="GB173" s="117"/>
      <c r="GC173" s="117"/>
      <c r="GD173" s="117"/>
      <c r="GE173" s="117"/>
      <c r="GF173" s="117"/>
      <c r="GG173" s="117"/>
      <c r="GH173" s="117"/>
      <c r="GI173" s="117"/>
      <c r="GJ173" s="117"/>
      <c r="GK173" s="117"/>
      <c r="GL173" s="117"/>
      <c r="GM173" s="117"/>
      <c r="GN173" s="117"/>
      <c r="GO173" s="117"/>
      <c r="GP173" s="117"/>
      <c r="GQ173" s="117"/>
      <c r="GR173" s="117"/>
      <c r="GS173" s="117"/>
      <c r="GT173" s="117"/>
      <c r="GU173" s="117"/>
      <c r="GV173" s="117"/>
      <c r="GW173" s="117"/>
      <c r="GX173" s="117"/>
      <c r="GY173" s="117"/>
      <c r="GZ173" s="117"/>
      <c r="HA173" s="117"/>
      <c r="HB173" s="117"/>
      <c r="HC173" s="117"/>
      <c r="HD173" s="117"/>
      <c r="HE173" s="117"/>
      <c r="HF173" s="117"/>
      <c r="HG173" s="117"/>
      <c r="HH173" s="117"/>
      <c r="HI173" s="117"/>
      <c r="HJ173" s="117"/>
      <c r="HK173" s="117"/>
      <c r="HL173" s="117"/>
      <c r="HM173" s="117"/>
      <c r="HN173" s="117"/>
      <c r="HO173" s="117"/>
      <c r="HP173" s="117"/>
      <c r="HQ173" s="117"/>
      <c r="HR173" s="53"/>
      <c r="HS173" s="53"/>
      <c r="HT173" s="53"/>
      <c r="HU173" s="53"/>
      <c r="HV173" s="53"/>
      <c r="HW173" s="53"/>
      <c r="HX173" s="53"/>
      <c r="HY173" s="53"/>
      <c r="HZ173" s="53"/>
      <c r="IA173" s="53"/>
      <c r="IB173" s="53"/>
      <c r="IC173" s="53"/>
      <c r="ID173" s="53"/>
    </row>
    <row r="174" spans="1:238" s="11" customFormat="1" x14ac:dyDescent="0.25">
      <c r="A174" s="2"/>
      <c r="B174" s="94" t="s">
        <v>142</v>
      </c>
      <c r="C174" s="79" t="s">
        <v>67</v>
      </c>
      <c r="D174" s="79" t="s">
        <v>92</v>
      </c>
      <c r="E174" s="80">
        <v>99</v>
      </c>
      <c r="F174" s="81"/>
      <c r="G174" s="83">
        <f t="shared" si="78"/>
        <v>20</v>
      </c>
      <c r="H174" s="83">
        <f t="shared" si="81"/>
        <v>20</v>
      </c>
      <c r="I174" s="84">
        <f t="shared" si="81"/>
        <v>0</v>
      </c>
      <c r="J174" s="89">
        <f t="shared" si="81"/>
        <v>0</v>
      </c>
      <c r="K174" s="83">
        <f t="shared" si="81"/>
        <v>0</v>
      </c>
      <c r="L174" s="83">
        <f t="shared" si="81"/>
        <v>0</v>
      </c>
      <c r="M174" s="83">
        <f t="shared" si="81"/>
        <v>0</v>
      </c>
      <c r="N174" s="83">
        <f t="shared" si="81"/>
        <v>20</v>
      </c>
      <c r="O174" s="62">
        <f t="shared" si="82"/>
        <v>20</v>
      </c>
      <c r="P174" s="83">
        <f>P175</f>
        <v>20</v>
      </c>
      <c r="Q174" s="71"/>
      <c r="R174" s="83">
        <f t="shared" si="83"/>
        <v>20</v>
      </c>
      <c r="S174" s="83">
        <f t="shared" si="83"/>
        <v>20</v>
      </c>
      <c r="T174" s="86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  <c r="BD174" s="87"/>
      <c r="BE174" s="87"/>
      <c r="BF174" s="87"/>
      <c r="BG174" s="87"/>
      <c r="BH174" s="87"/>
      <c r="BI174" s="87"/>
      <c r="BJ174" s="87"/>
      <c r="BK174" s="87"/>
      <c r="BL174" s="87"/>
      <c r="BM174" s="87"/>
      <c r="BN174" s="87"/>
      <c r="BO174" s="87"/>
      <c r="BP174" s="87"/>
      <c r="BQ174" s="87"/>
      <c r="BR174" s="87"/>
      <c r="BS174" s="87"/>
      <c r="BT174" s="87"/>
      <c r="BU174" s="87"/>
      <c r="BV174" s="87"/>
      <c r="BW174" s="87"/>
      <c r="BX174" s="87"/>
      <c r="BY174" s="87"/>
      <c r="BZ174" s="87"/>
      <c r="CA174" s="87"/>
      <c r="CB174" s="87"/>
      <c r="CC174" s="87"/>
      <c r="CD174" s="87"/>
      <c r="CE174" s="87"/>
      <c r="CF174" s="87"/>
      <c r="CG174" s="87"/>
      <c r="CH174" s="87"/>
      <c r="CI174" s="87"/>
      <c r="CJ174" s="87"/>
      <c r="CK174" s="87"/>
      <c r="CL174" s="87"/>
      <c r="CM174" s="87"/>
      <c r="CN174" s="87"/>
      <c r="CO174" s="87"/>
      <c r="CP174" s="87"/>
      <c r="CQ174" s="87"/>
      <c r="CR174" s="87"/>
      <c r="CS174" s="87"/>
      <c r="CT174" s="87"/>
      <c r="CU174" s="87"/>
      <c r="CV174" s="87"/>
      <c r="CW174" s="87"/>
      <c r="CX174" s="87"/>
      <c r="CY174" s="87"/>
      <c r="CZ174" s="87"/>
      <c r="DA174" s="87"/>
      <c r="DB174" s="87"/>
      <c r="DC174" s="87"/>
      <c r="DD174" s="87"/>
      <c r="DE174" s="87"/>
      <c r="DF174" s="87"/>
      <c r="DG174" s="87"/>
      <c r="DH174" s="87"/>
      <c r="DI174" s="87"/>
      <c r="DJ174" s="87"/>
      <c r="DK174" s="87"/>
      <c r="DL174" s="87"/>
      <c r="DM174" s="87"/>
      <c r="DN174" s="87"/>
      <c r="DO174" s="87"/>
      <c r="DP174" s="87"/>
      <c r="DQ174" s="87"/>
      <c r="DR174" s="87"/>
      <c r="DS174" s="87"/>
      <c r="DT174" s="87"/>
      <c r="DU174" s="87"/>
      <c r="DV174" s="87"/>
      <c r="DW174" s="87"/>
      <c r="DX174" s="87"/>
      <c r="DY174" s="87"/>
      <c r="DZ174" s="87"/>
      <c r="EA174" s="87"/>
      <c r="EB174" s="87"/>
      <c r="EC174" s="87"/>
      <c r="ED174" s="87"/>
      <c r="EE174" s="87"/>
      <c r="EF174" s="87"/>
      <c r="EG174" s="87"/>
      <c r="EH174" s="87"/>
      <c r="EI174" s="87"/>
      <c r="EJ174" s="87"/>
      <c r="EK174" s="87"/>
      <c r="EL174" s="87"/>
      <c r="EM174" s="87"/>
      <c r="EN174" s="87"/>
      <c r="EO174" s="87"/>
      <c r="EP174" s="87"/>
      <c r="EQ174" s="87"/>
      <c r="ER174" s="87"/>
      <c r="ES174" s="87"/>
      <c r="ET174" s="87"/>
      <c r="EU174" s="87"/>
      <c r="EV174" s="87"/>
      <c r="EW174" s="87"/>
      <c r="EX174" s="87"/>
      <c r="EY174" s="87"/>
      <c r="EZ174" s="87"/>
      <c r="FA174" s="87"/>
      <c r="FB174" s="87"/>
      <c r="FC174" s="87"/>
      <c r="FD174" s="87"/>
      <c r="FE174" s="87"/>
      <c r="FF174" s="87"/>
      <c r="FG174" s="87"/>
      <c r="FH174" s="87"/>
      <c r="FI174" s="87"/>
      <c r="FJ174" s="87"/>
      <c r="FK174" s="87"/>
      <c r="FL174" s="87"/>
      <c r="FM174" s="87"/>
      <c r="FN174" s="87"/>
      <c r="FO174" s="87"/>
      <c r="FP174" s="87"/>
      <c r="FQ174" s="87"/>
      <c r="FR174" s="87"/>
      <c r="FS174" s="87"/>
      <c r="FT174" s="87"/>
      <c r="FU174" s="87"/>
      <c r="FV174" s="87"/>
      <c r="FW174" s="87"/>
      <c r="FX174" s="87"/>
      <c r="FY174" s="87"/>
      <c r="FZ174" s="87"/>
      <c r="GA174" s="87"/>
      <c r="GB174" s="87"/>
      <c r="GC174" s="87"/>
      <c r="GD174" s="87"/>
      <c r="GE174" s="87"/>
      <c r="GF174" s="87"/>
      <c r="GG174" s="87"/>
      <c r="GH174" s="87"/>
      <c r="GI174" s="87"/>
      <c r="GJ174" s="87"/>
      <c r="GK174" s="87"/>
      <c r="GL174" s="87"/>
      <c r="GM174" s="87"/>
      <c r="GN174" s="87"/>
      <c r="GO174" s="87"/>
      <c r="GP174" s="87"/>
      <c r="GQ174" s="87"/>
      <c r="GR174" s="87"/>
      <c r="GS174" s="87"/>
      <c r="GT174" s="87"/>
      <c r="GU174" s="87"/>
      <c r="GV174" s="87"/>
      <c r="GW174" s="87"/>
      <c r="GX174" s="87"/>
      <c r="GY174" s="87"/>
      <c r="GZ174" s="87"/>
      <c r="HA174" s="87"/>
      <c r="HB174" s="87"/>
      <c r="HC174" s="87"/>
      <c r="HD174" s="87"/>
      <c r="HE174" s="87"/>
      <c r="HF174" s="87"/>
      <c r="HG174" s="87"/>
      <c r="HH174" s="87"/>
      <c r="HI174" s="87"/>
      <c r="HJ174" s="87"/>
      <c r="HK174" s="87"/>
      <c r="HL174" s="87"/>
      <c r="HM174" s="87"/>
      <c r="HN174" s="87"/>
      <c r="HO174" s="87"/>
      <c r="HP174" s="87"/>
      <c r="HQ174" s="87"/>
      <c r="HR174" s="53"/>
      <c r="HS174" s="53"/>
      <c r="HT174" s="53"/>
      <c r="HU174" s="53"/>
      <c r="HV174" s="53"/>
      <c r="HW174" s="53"/>
      <c r="HX174" s="53"/>
      <c r="HY174" s="53"/>
      <c r="HZ174" s="53"/>
      <c r="IA174" s="53"/>
      <c r="IB174" s="53"/>
      <c r="IC174" s="53"/>
      <c r="ID174" s="53"/>
    </row>
    <row r="175" spans="1:238" s="11" customFormat="1" ht="30" x14ac:dyDescent="0.25">
      <c r="A175" s="2"/>
      <c r="B175" s="94" t="s">
        <v>56</v>
      </c>
      <c r="C175" s="79" t="s">
        <v>67</v>
      </c>
      <c r="D175" s="79" t="s">
        <v>92</v>
      </c>
      <c r="E175" s="80">
        <v>999</v>
      </c>
      <c r="F175" s="81"/>
      <c r="G175" s="83">
        <f t="shared" si="78"/>
        <v>20</v>
      </c>
      <c r="H175" s="83">
        <f t="shared" si="81"/>
        <v>20</v>
      </c>
      <c r="I175" s="84">
        <f t="shared" si="81"/>
        <v>0</v>
      </c>
      <c r="J175" s="89">
        <f t="shared" si="81"/>
        <v>0</v>
      </c>
      <c r="K175" s="83">
        <f t="shared" si="81"/>
        <v>0</v>
      </c>
      <c r="L175" s="83">
        <f t="shared" si="81"/>
        <v>0</v>
      </c>
      <c r="M175" s="83">
        <f t="shared" si="81"/>
        <v>0</v>
      </c>
      <c r="N175" s="83">
        <f t="shared" si="81"/>
        <v>20</v>
      </c>
      <c r="O175" s="62">
        <f t="shared" si="82"/>
        <v>20</v>
      </c>
      <c r="P175" s="83">
        <f>P176</f>
        <v>20</v>
      </c>
      <c r="Q175" s="71"/>
      <c r="R175" s="83">
        <f t="shared" si="83"/>
        <v>20</v>
      </c>
      <c r="S175" s="83">
        <f t="shared" si="83"/>
        <v>20</v>
      </c>
      <c r="T175" s="86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  <c r="BD175" s="87"/>
      <c r="BE175" s="87"/>
      <c r="BF175" s="87"/>
      <c r="BG175" s="87"/>
      <c r="BH175" s="87"/>
      <c r="BI175" s="87"/>
      <c r="BJ175" s="87"/>
      <c r="BK175" s="87"/>
      <c r="BL175" s="87"/>
      <c r="BM175" s="87"/>
      <c r="BN175" s="87"/>
      <c r="BO175" s="87"/>
      <c r="BP175" s="87"/>
      <c r="BQ175" s="87"/>
      <c r="BR175" s="87"/>
      <c r="BS175" s="87"/>
      <c r="BT175" s="87"/>
      <c r="BU175" s="87"/>
      <c r="BV175" s="87"/>
      <c r="BW175" s="87"/>
      <c r="BX175" s="87"/>
      <c r="BY175" s="87"/>
      <c r="BZ175" s="87"/>
      <c r="CA175" s="87"/>
      <c r="CB175" s="87"/>
      <c r="CC175" s="87"/>
      <c r="CD175" s="87"/>
      <c r="CE175" s="87"/>
      <c r="CF175" s="87"/>
      <c r="CG175" s="87"/>
      <c r="CH175" s="87"/>
      <c r="CI175" s="87"/>
      <c r="CJ175" s="87"/>
      <c r="CK175" s="87"/>
      <c r="CL175" s="87"/>
      <c r="CM175" s="87"/>
      <c r="CN175" s="87"/>
      <c r="CO175" s="87"/>
      <c r="CP175" s="87"/>
      <c r="CQ175" s="87"/>
      <c r="CR175" s="87"/>
      <c r="CS175" s="87"/>
      <c r="CT175" s="87"/>
      <c r="CU175" s="87"/>
      <c r="CV175" s="87"/>
      <c r="CW175" s="87"/>
      <c r="CX175" s="87"/>
      <c r="CY175" s="87"/>
      <c r="CZ175" s="87"/>
      <c r="DA175" s="87"/>
      <c r="DB175" s="87"/>
      <c r="DC175" s="87"/>
      <c r="DD175" s="87"/>
      <c r="DE175" s="87"/>
      <c r="DF175" s="87"/>
      <c r="DG175" s="87"/>
      <c r="DH175" s="87"/>
      <c r="DI175" s="87"/>
      <c r="DJ175" s="87"/>
      <c r="DK175" s="87"/>
      <c r="DL175" s="87"/>
      <c r="DM175" s="87"/>
      <c r="DN175" s="87"/>
      <c r="DO175" s="87"/>
      <c r="DP175" s="87"/>
      <c r="DQ175" s="87"/>
      <c r="DR175" s="87"/>
      <c r="DS175" s="87"/>
      <c r="DT175" s="87"/>
      <c r="DU175" s="87"/>
      <c r="DV175" s="87"/>
      <c r="DW175" s="87"/>
      <c r="DX175" s="87"/>
      <c r="DY175" s="87"/>
      <c r="DZ175" s="87"/>
      <c r="EA175" s="87"/>
      <c r="EB175" s="87"/>
      <c r="EC175" s="87"/>
      <c r="ED175" s="87"/>
      <c r="EE175" s="87"/>
      <c r="EF175" s="87"/>
      <c r="EG175" s="87"/>
      <c r="EH175" s="87"/>
      <c r="EI175" s="87"/>
      <c r="EJ175" s="87"/>
      <c r="EK175" s="87"/>
      <c r="EL175" s="87"/>
      <c r="EM175" s="87"/>
      <c r="EN175" s="87"/>
      <c r="EO175" s="87"/>
      <c r="EP175" s="87"/>
      <c r="EQ175" s="87"/>
      <c r="ER175" s="87"/>
      <c r="ES175" s="87"/>
      <c r="ET175" s="87"/>
      <c r="EU175" s="87"/>
      <c r="EV175" s="87"/>
      <c r="EW175" s="87"/>
      <c r="EX175" s="87"/>
      <c r="EY175" s="87"/>
      <c r="EZ175" s="87"/>
      <c r="FA175" s="87"/>
      <c r="FB175" s="87"/>
      <c r="FC175" s="87"/>
      <c r="FD175" s="87"/>
      <c r="FE175" s="87"/>
      <c r="FF175" s="87"/>
      <c r="FG175" s="87"/>
      <c r="FH175" s="87"/>
      <c r="FI175" s="87"/>
      <c r="FJ175" s="87"/>
      <c r="FK175" s="87"/>
      <c r="FL175" s="87"/>
      <c r="FM175" s="87"/>
      <c r="FN175" s="87"/>
      <c r="FO175" s="87"/>
      <c r="FP175" s="87"/>
      <c r="FQ175" s="87"/>
      <c r="FR175" s="87"/>
      <c r="FS175" s="87"/>
      <c r="FT175" s="87"/>
      <c r="FU175" s="87"/>
      <c r="FV175" s="87"/>
      <c r="FW175" s="87"/>
      <c r="FX175" s="87"/>
      <c r="FY175" s="87"/>
      <c r="FZ175" s="87"/>
      <c r="GA175" s="87"/>
      <c r="GB175" s="87"/>
      <c r="GC175" s="87"/>
      <c r="GD175" s="87"/>
      <c r="GE175" s="87"/>
      <c r="GF175" s="87"/>
      <c r="GG175" s="87"/>
      <c r="GH175" s="87"/>
      <c r="GI175" s="87"/>
      <c r="GJ175" s="87"/>
      <c r="GK175" s="87"/>
      <c r="GL175" s="87"/>
      <c r="GM175" s="87"/>
      <c r="GN175" s="87"/>
      <c r="GO175" s="87"/>
      <c r="GP175" s="87"/>
      <c r="GQ175" s="87"/>
      <c r="GR175" s="87"/>
      <c r="GS175" s="87"/>
      <c r="GT175" s="87"/>
      <c r="GU175" s="87"/>
      <c r="GV175" s="87"/>
      <c r="GW175" s="87"/>
      <c r="GX175" s="87"/>
      <c r="GY175" s="87"/>
      <c r="GZ175" s="87"/>
      <c r="HA175" s="87"/>
      <c r="HB175" s="87"/>
      <c r="HC175" s="87"/>
      <c r="HD175" s="87"/>
      <c r="HE175" s="87"/>
      <c r="HF175" s="87"/>
      <c r="HG175" s="87"/>
      <c r="HH175" s="87"/>
      <c r="HI175" s="87"/>
      <c r="HJ175" s="87"/>
      <c r="HK175" s="87"/>
      <c r="HL175" s="87"/>
      <c r="HM175" s="87"/>
      <c r="HN175" s="87"/>
      <c r="HO175" s="87"/>
      <c r="HP175" s="87"/>
      <c r="HQ175" s="87"/>
      <c r="HR175" s="53"/>
      <c r="HS175" s="53"/>
      <c r="HT175" s="53"/>
      <c r="HU175" s="53"/>
      <c r="HV175" s="53"/>
      <c r="HW175" s="53"/>
      <c r="HX175" s="53"/>
      <c r="HY175" s="53"/>
      <c r="HZ175" s="53"/>
      <c r="IA175" s="53"/>
      <c r="IB175" s="53"/>
      <c r="IC175" s="53"/>
      <c r="ID175" s="53"/>
    </row>
    <row r="176" spans="1:238" s="11" customFormat="1" ht="45.75" customHeight="1" x14ac:dyDescent="0.25">
      <c r="A176" s="2"/>
      <c r="B176" s="114" t="s">
        <v>213</v>
      </c>
      <c r="C176" s="79" t="s">
        <v>67</v>
      </c>
      <c r="D176" s="79" t="s">
        <v>92</v>
      </c>
      <c r="E176" s="99">
        <v>9990020060</v>
      </c>
      <c r="F176" s="81">
        <v>200</v>
      </c>
      <c r="G176" s="83">
        <f t="shared" si="78"/>
        <v>20</v>
      </c>
      <c r="H176" s="83">
        <v>20</v>
      </c>
      <c r="I176" s="84"/>
      <c r="J176" s="89"/>
      <c r="K176" s="83"/>
      <c r="L176" s="83"/>
      <c r="M176" s="83"/>
      <c r="N176" s="83">
        <v>20</v>
      </c>
      <c r="O176" s="62">
        <f t="shared" si="82"/>
        <v>20</v>
      </c>
      <c r="P176" s="83">
        <v>20</v>
      </c>
      <c r="Q176" s="71"/>
      <c r="R176" s="83">
        <v>20</v>
      </c>
      <c r="S176" s="83">
        <v>20</v>
      </c>
      <c r="T176" s="86"/>
      <c r="V176" s="87"/>
      <c r="W176" s="98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  <c r="BD176" s="87"/>
      <c r="BE176" s="87"/>
      <c r="BF176" s="87"/>
      <c r="BG176" s="87"/>
      <c r="BH176" s="87"/>
      <c r="BI176" s="87"/>
      <c r="BJ176" s="87"/>
      <c r="BK176" s="87"/>
      <c r="BL176" s="87"/>
      <c r="BM176" s="87"/>
      <c r="BN176" s="87"/>
      <c r="BO176" s="87"/>
      <c r="BP176" s="87"/>
      <c r="BQ176" s="87"/>
      <c r="BR176" s="87"/>
      <c r="BS176" s="87"/>
      <c r="BT176" s="87"/>
      <c r="BU176" s="87"/>
      <c r="BV176" s="87"/>
      <c r="BW176" s="87"/>
      <c r="BX176" s="87"/>
      <c r="BY176" s="87"/>
      <c r="BZ176" s="87"/>
      <c r="CA176" s="87"/>
      <c r="CB176" s="87"/>
      <c r="CC176" s="87"/>
      <c r="CD176" s="87"/>
      <c r="CE176" s="87"/>
      <c r="CF176" s="87"/>
      <c r="CG176" s="87"/>
      <c r="CH176" s="87"/>
      <c r="CI176" s="87"/>
      <c r="CJ176" s="87"/>
      <c r="CK176" s="87"/>
      <c r="CL176" s="87"/>
      <c r="CM176" s="87"/>
      <c r="CN176" s="87"/>
      <c r="CO176" s="87"/>
      <c r="CP176" s="87"/>
      <c r="CQ176" s="87"/>
      <c r="CR176" s="87"/>
      <c r="CS176" s="87"/>
      <c r="CT176" s="87"/>
      <c r="CU176" s="87"/>
      <c r="CV176" s="87"/>
      <c r="CW176" s="87"/>
      <c r="CX176" s="87"/>
      <c r="CY176" s="87"/>
      <c r="CZ176" s="87"/>
      <c r="DA176" s="87"/>
      <c r="DB176" s="87"/>
      <c r="DC176" s="87"/>
      <c r="DD176" s="87"/>
      <c r="DE176" s="87"/>
      <c r="DF176" s="87"/>
      <c r="DG176" s="87"/>
      <c r="DH176" s="87"/>
      <c r="DI176" s="87"/>
      <c r="DJ176" s="87"/>
      <c r="DK176" s="87"/>
      <c r="DL176" s="87"/>
      <c r="DM176" s="87"/>
      <c r="DN176" s="87"/>
      <c r="DO176" s="87"/>
      <c r="DP176" s="87"/>
      <c r="DQ176" s="87"/>
      <c r="DR176" s="87"/>
      <c r="DS176" s="87"/>
      <c r="DT176" s="87"/>
      <c r="DU176" s="87"/>
      <c r="DV176" s="87"/>
      <c r="DW176" s="87"/>
      <c r="DX176" s="87"/>
      <c r="DY176" s="87"/>
      <c r="DZ176" s="87"/>
      <c r="EA176" s="87"/>
      <c r="EB176" s="87"/>
      <c r="EC176" s="87"/>
      <c r="ED176" s="87"/>
      <c r="EE176" s="87"/>
      <c r="EF176" s="87"/>
      <c r="EG176" s="87"/>
      <c r="EH176" s="87"/>
      <c r="EI176" s="87"/>
      <c r="EJ176" s="87"/>
      <c r="EK176" s="87"/>
      <c r="EL176" s="87"/>
      <c r="EM176" s="87"/>
      <c r="EN176" s="87"/>
      <c r="EO176" s="87"/>
      <c r="EP176" s="87"/>
      <c r="EQ176" s="87"/>
      <c r="ER176" s="87"/>
      <c r="ES176" s="87"/>
      <c r="ET176" s="87"/>
      <c r="EU176" s="87"/>
      <c r="EV176" s="87"/>
      <c r="EW176" s="87"/>
      <c r="EX176" s="87"/>
      <c r="EY176" s="87"/>
      <c r="EZ176" s="87"/>
      <c r="FA176" s="87"/>
      <c r="FB176" s="87"/>
      <c r="FC176" s="87"/>
      <c r="FD176" s="87"/>
      <c r="FE176" s="87"/>
      <c r="FF176" s="87"/>
      <c r="FG176" s="87"/>
      <c r="FH176" s="87"/>
      <c r="FI176" s="87"/>
      <c r="FJ176" s="87"/>
      <c r="FK176" s="87"/>
      <c r="FL176" s="87"/>
      <c r="FM176" s="87"/>
      <c r="FN176" s="87"/>
      <c r="FO176" s="87"/>
      <c r="FP176" s="87"/>
      <c r="FQ176" s="87"/>
      <c r="FR176" s="87"/>
      <c r="FS176" s="87"/>
      <c r="FT176" s="87"/>
      <c r="FU176" s="87"/>
      <c r="FV176" s="87"/>
      <c r="FW176" s="87"/>
      <c r="FX176" s="87"/>
      <c r="FY176" s="87"/>
      <c r="FZ176" s="87"/>
      <c r="GA176" s="87"/>
      <c r="GB176" s="87"/>
      <c r="GC176" s="87"/>
      <c r="GD176" s="87"/>
      <c r="GE176" s="87"/>
      <c r="GF176" s="87"/>
      <c r="GG176" s="87"/>
      <c r="GH176" s="87"/>
      <c r="GI176" s="87"/>
      <c r="GJ176" s="87"/>
      <c r="GK176" s="87"/>
      <c r="GL176" s="87"/>
      <c r="GM176" s="87"/>
      <c r="GN176" s="87"/>
      <c r="GO176" s="87"/>
      <c r="GP176" s="87"/>
      <c r="GQ176" s="87"/>
      <c r="GR176" s="87"/>
      <c r="GS176" s="87"/>
      <c r="GT176" s="87"/>
      <c r="GU176" s="87"/>
      <c r="GV176" s="87"/>
      <c r="GW176" s="87"/>
      <c r="GX176" s="87"/>
      <c r="GY176" s="87"/>
      <c r="GZ176" s="87"/>
      <c r="HA176" s="87"/>
      <c r="HB176" s="87"/>
      <c r="HC176" s="87"/>
      <c r="HD176" s="87"/>
      <c r="HE176" s="87"/>
      <c r="HF176" s="87"/>
      <c r="HG176" s="87"/>
      <c r="HH176" s="87"/>
      <c r="HI176" s="87"/>
      <c r="HJ176" s="87"/>
      <c r="HK176" s="87"/>
      <c r="HL176" s="87"/>
      <c r="HM176" s="87"/>
      <c r="HN176" s="87"/>
      <c r="HO176" s="87"/>
      <c r="HP176" s="87"/>
      <c r="HQ176" s="87"/>
      <c r="HR176" s="53"/>
      <c r="HS176" s="53"/>
      <c r="HT176" s="53"/>
      <c r="HU176" s="53"/>
      <c r="HV176" s="53"/>
      <c r="HW176" s="53"/>
      <c r="HX176" s="53"/>
      <c r="HY176" s="53"/>
      <c r="HZ176" s="53"/>
      <c r="IA176" s="53"/>
      <c r="IB176" s="53"/>
      <c r="IC176" s="53"/>
      <c r="ID176" s="53"/>
    </row>
    <row r="177" spans="1:238" s="11" customFormat="1" ht="63" x14ac:dyDescent="0.25">
      <c r="A177" s="2">
        <v>730</v>
      </c>
      <c r="B177" s="54" t="s">
        <v>238</v>
      </c>
      <c r="C177" s="200"/>
      <c r="D177" s="200"/>
      <c r="E177" s="201"/>
      <c r="F177" s="202"/>
      <c r="G177" s="58">
        <f t="shared" si="78"/>
        <v>7.7</v>
      </c>
      <c r="H177" s="58">
        <f t="shared" ref="H177:N181" si="84">H178</f>
        <v>7.7</v>
      </c>
      <c r="I177" s="145">
        <f t="shared" si="84"/>
        <v>0</v>
      </c>
      <c r="J177" s="146">
        <f t="shared" si="84"/>
        <v>0</v>
      </c>
      <c r="K177" s="58">
        <f t="shared" si="84"/>
        <v>0</v>
      </c>
      <c r="L177" s="58">
        <f t="shared" si="84"/>
        <v>0</v>
      </c>
      <c r="M177" s="58">
        <f t="shared" si="84"/>
        <v>0</v>
      </c>
      <c r="N177" s="58">
        <f t="shared" si="84"/>
        <v>7.7</v>
      </c>
      <c r="O177" s="58">
        <f t="shared" si="82"/>
        <v>7.7</v>
      </c>
      <c r="P177" s="58">
        <f>P178</f>
        <v>7.7</v>
      </c>
      <c r="Q177" s="60"/>
      <c r="R177" s="58">
        <f t="shared" ref="R177:S181" si="85">R178</f>
        <v>7.7</v>
      </c>
      <c r="S177" s="58">
        <f t="shared" si="85"/>
        <v>7.7</v>
      </c>
      <c r="T177" s="60"/>
      <c r="U177" s="203"/>
      <c r="V177" s="204"/>
      <c r="W177" s="204"/>
      <c r="X177" s="204"/>
      <c r="Y177" s="204"/>
      <c r="Z177" s="204"/>
      <c r="AA177" s="204"/>
      <c r="AB177" s="204"/>
      <c r="AC177" s="204"/>
      <c r="AD177" s="204"/>
      <c r="AE177" s="204"/>
      <c r="AF177" s="204"/>
      <c r="AG177" s="204"/>
      <c r="AH177" s="204"/>
      <c r="AI177" s="204"/>
      <c r="AJ177" s="204"/>
      <c r="AK177" s="204"/>
      <c r="AL177" s="204"/>
      <c r="AM177" s="204"/>
      <c r="AN177" s="204"/>
      <c r="AO177" s="204"/>
      <c r="AP177" s="204"/>
      <c r="AQ177" s="204"/>
      <c r="AR177" s="204"/>
      <c r="AS177" s="204"/>
      <c r="AT177" s="204"/>
      <c r="AU177" s="204"/>
      <c r="AV177" s="204"/>
      <c r="AW177" s="204"/>
      <c r="AX177" s="204"/>
      <c r="AY177" s="204"/>
      <c r="AZ177" s="204"/>
      <c r="BA177" s="204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  <c r="BZ177" s="204"/>
      <c r="CA177" s="204"/>
      <c r="CB177" s="204"/>
      <c r="CC177" s="204"/>
      <c r="CD177" s="204"/>
      <c r="CE177" s="204"/>
      <c r="CF177" s="204"/>
      <c r="CG177" s="204"/>
      <c r="CH177" s="204"/>
      <c r="CI177" s="204"/>
      <c r="CJ177" s="204"/>
      <c r="CK177" s="204"/>
      <c r="CL177" s="204"/>
      <c r="CM177" s="204"/>
      <c r="CN177" s="204"/>
      <c r="CO177" s="204"/>
      <c r="CP177" s="204"/>
      <c r="CQ177" s="204"/>
      <c r="CR177" s="204"/>
      <c r="CS177" s="204"/>
      <c r="CT177" s="204"/>
      <c r="CU177" s="204"/>
      <c r="CV177" s="204"/>
      <c r="CW177" s="204"/>
      <c r="CX177" s="204"/>
      <c r="CY177" s="204"/>
      <c r="CZ177" s="204"/>
      <c r="DA177" s="204"/>
      <c r="DB177" s="204"/>
      <c r="DC177" s="204"/>
      <c r="DD177" s="204"/>
      <c r="DE177" s="204"/>
      <c r="DF177" s="204"/>
      <c r="DG177" s="204"/>
      <c r="DH177" s="204"/>
      <c r="DI177" s="204"/>
      <c r="DJ177" s="204"/>
      <c r="DK177" s="204"/>
      <c r="DL177" s="204"/>
      <c r="DM177" s="204"/>
      <c r="DN177" s="204"/>
      <c r="DO177" s="204"/>
      <c r="DP177" s="204"/>
      <c r="DQ177" s="204"/>
      <c r="DR177" s="204"/>
      <c r="DS177" s="204"/>
      <c r="DT177" s="204"/>
      <c r="DU177" s="204"/>
      <c r="DV177" s="204"/>
      <c r="DW177" s="204"/>
      <c r="DX177" s="204"/>
      <c r="DY177" s="204"/>
      <c r="DZ177" s="204"/>
      <c r="EA177" s="204"/>
      <c r="EB177" s="204"/>
      <c r="EC177" s="204"/>
      <c r="ED177" s="204"/>
      <c r="EE177" s="204"/>
      <c r="EF177" s="204"/>
      <c r="EG177" s="204"/>
      <c r="EH177" s="204"/>
      <c r="EI177" s="204"/>
      <c r="EJ177" s="204"/>
      <c r="EK177" s="204"/>
      <c r="EL177" s="204"/>
      <c r="EM177" s="204"/>
      <c r="EN177" s="204"/>
      <c r="EO177" s="204"/>
      <c r="EP177" s="204"/>
      <c r="EQ177" s="204"/>
      <c r="ER177" s="204"/>
      <c r="ES177" s="204"/>
      <c r="ET177" s="204"/>
      <c r="EU177" s="204"/>
      <c r="EV177" s="204"/>
      <c r="EW177" s="204"/>
      <c r="EX177" s="204"/>
      <c r="EY177" s="204"/>
      <c r="EZ177" s="204"/>
      <c r="FA177" s="204"/>
      <c r="FB177" s="204"/>
      <c r="FC177" s="204"/>
      <c r="FD177" s="204"/>
      <c r="FE177" s="204"/>
      <c r="FF177" s="204"/>
      <c r="FG177" s="204"/>
      <c r="FH177" s="204"/>
      <c r="FI177" s="204"/>
      <c r="FJ177" s="204"/>
      <c r="FK177" s="204"/>
      <c r="FL177" s="204"/>
      <c r="FM177" s="204"/>
      <c r="FN177" s="204"/>
      <c r="FO177" s="204"/>
      <c r="FP177" s="204"/>
      <c r="FQ177" s="204"/>
      <c r="FR177" s="204"/>
      <c r="FS177" s="204"/>
      <c r="FT177" s="204"/>
      <c r="FU177" s="204"/>
      <c r="FV177" s="204"/>
      <c r="FW177" s="204"/>
      <c r="FX177" s="204"/>
      <c r="FY177" s="204"/>
      <c r="FZ177" s="204"/>
      <c r="GA177" s="204"/>
      <c r="GB177" s="204"/>
      <c r="GC177" s="204"/>
      <c r="GD177" s="204"/>
      <c r="GE177" s="204"/>
      <c r="GF177" s="204"/>
      <c r="GG177" s="204"/>
      <c r="GH177" s="204"/>
      <c r="GI177" s="204"/>
      <c r="GJ177" s="204"/>
      <c r="GK177" s="204"/>
      <c r="GL177" s="204"/>
      <c r="GM177" s="204"/>
      <c r="GN177" s="204"/>
      <c r="GO177" s="204"/>
      <c r="GP177" s="204"/>
      <c r="GQ177" s="204"/>
      <c r="GR177" s="204"/>
      <c r="GS177" s="204"/>
      <c r="GT177" s="204"/>
      <c r="GU177" s="204"/>
      <c r="GV177" s="204"/>
      <c r="GW177" s="204"/>
      <c r="GX177" s="204"/>
      <c r="GY177" s="204"/>
      <c r="GZ177" s="204"/>
      <c r="HA177" s="204"/>
      <c r="HB177" s="204"/>
      <c r="HC177" s="204"/>
      <c r="HD177" s="204"/>
      <c r="HE177" s="204"/>
      <c r="HF177" s="204"/>
      <c r="HG177" s="204"/>
      <c r="HH177" s="204"/>
      <c r="HI177" s="204"/>
      <c r="HJ177" s="204"/>
      <c r="HK177" s="204"/>
      <c r="HL177" s="204"/>
      <c r="HM177" s="204"/>
      <c r="HN177" s="204"/>
      <c r="HO177" s="204"/>
      <c r="HP177" s="204"/>
      <c r="HQ177" s="204"/>
      <c r="HR177" s="205"/>
      <c r="HS177" s="205"/>
      <c r="HT177" s="205"/>
      <c r="HU177" s="205"/>
      <c r="HV177" s="205"/>
      <c r="HW177" s="205"/>
      <c r="HX177" s="205"/>
      <c r="HY177" s="205"/>
      <c r="HZ177" s="205"/>
      <c r="IA177" s="205"/>
      <c r="IB177" s="205"/>
      <c r="IC177" s="206"/>
      <c r="ID177" s="206"/>
    </row>
    <row r="178" spans="1:238" x14ac:dyDescent="0.25">
      <c r="A178" s="2"/>
      <c r="B178" s="63" t="s">
        <v>22</v>
      </c>
      <c r="C178" s="64" t="s">
        <v>23</v>
      </c>
      <c r="D178" s="207"/>
      <c r="E178" s="208"/>
      <c r="F178" s="109"/>
      <c r="G178" s="68">
        <f t="shared" si="78"/>
        <v>7.7</v>
      </c>
      <c r="H178" s="68">
        <f t="shared" si="84"/>
        <v>7.7</v>
      </c>
      <c r="I178" s="69">
        <f t="shared" si="84"/>
        <v>0</v>
      </c>
      <c r="J178" s="111">
        <f t="shared" si="84"/>
        <v>0</v>
      </c>
      <c r="K178" s="68">
        <f t="shared" si="84"/>
        <v>0</v>
      </c>
      <c r="L178" s="68">
        <f t="shared" si="84"/>
        <v>0</v>
      </c>
      <c r="M178" s="68">
        <f t="shared" si="84"/>
        <v>0</v>
      </c>
      <c r="N178" s="68">
        <f t="shared" si="84"/>
        <v>7.7</v>
      </c>
      <c r="O178" s="62">
        <f t="shared" si="82"/>
        <v>7.7</v>
      </c>
      <c r="P178" s="68">
        <f>P179</f>
        <v>7.7</v>
      </c>
      <c r="Q178" s="71"/>
      <c r="R178" s="68">
        <f t="shared" si="85"/>
        <v>7.7</v>
      </c>
      <c r="S178" s="68">
        <f t="shared" si="85"/>
        <v>7.7</v>
      </c>
      <c r="T178" s="70"/>
      <c r="U178" s="72"/>
      <c r="V178" s="117"/>
      <c r="W178" s="117"/>
      <c r="X178" s="117"/>
      <c r="Y178" s="117"/>
      <c r="Z178" s="117"/>
      <c r="AA178" s="117"/>
      <c r="AB178" s="117"/>
      <c r="AC178" s="117"/>
      <c r="AD178" s="117"/>
      <c r="AE178" s="117"/>
      <c r="AF178" s="117"/>
      <c r="AG178" s="117"/>
      <c r="AH178" s="117"/>
      <c r="AI178" s="117"/>
      <c r="AJ178" s="117"/>
      <c r="AK178" s="117"/>
      <c r="AL178" s="117"/>
      <c r="AM178" s="117"/>
      <c r="AN178" s="117"/>
      <c r="AO178" s="117"/>
      <c r="AP178" s="117"/>
      <c r="AQ178" s="117"/>
      <c r="AR178" s="117"/>
      <c r="AS178" s="117"/>
      <c r="AT178" s="117"/>
      <c r="AU178" s="117"/>
      <c r="AV178" s="117"/>
      <c r="AW178" s="117"/>
      <c r="AX178" s="117"/>
      <c r="AY178" s="117"/>
      <c r="AZ178" s="117"/>
      <c r="BA178" s="117"/>
      <c r="BB178" s="117"/>
      <c r="BC178" s="117"/>
      <c r="BD178" s="117"/>
      <c r="BE178" s="117"/>
      <c r="BF178" s="117"/>
      <c r="BG178" s="117"/>
      <c r="BH178" s="117"/>
      <c r="BI178" s="117"/>
      <c r="BJ178" s="117"/>
      <c r="BK178" s="117"/>
      <c r="BL178" s="117"/>
      <c r="BM178" s="117"/>
      <c r="BN178" s="117"/>
      <c r="BO178" s="117"/>
      <c r="BP178" s="117"/>
      <c r="BQ178" s="117"/>
      <c r="BR178" s="117"/>
      <c r="BS178" s="117"/>
      <c r="BT178" s="117"/>
      <c r="BU178" s="117"/>
      <c r="BV178" s="117"/>
      <c r="BW178" s="117"/>
      <c r="BX178" s="117"/>
      <c r="BY178" s="117"/>
      <c r="BZ178" s="117"/>
      <c r="CA178" s="117"/>
      <c r="CB178" s="117"/>
      <c r="CC178" s="117"/>
      <c r="CD178" s="117"/>
      <c r="CE178" s="117"/>
      <c r="CF178" s="117"/>
      <c r="CG178" s="117"/>
      <c r="CH178" s="117"/>
      <c r="CI178" s="117"/>
      <c r="CJ178" s="117"/>
      <c r="CK178" s="117"/>
      <c r="CL178" s="117"/>
      <c r="CM178" s="117"/>
      <c r="CN178" s="117"/>
      <c r="CO178" s="117"/>
      <c r="CP178" s="117"/>
      <c r="CQ178" s="117"/>
      <c r="CR178" s="117"/>
      <c r="CS178" s="117"/>
      <c r="CT178" s="117"/>
      <c r="CU178" s="117"/>
      <c r="CV178" s="117"/>
      <c r="CW178" s="117"/>
      <c r="CX178" s="117"/>
      <c r="CY178" s="117"/>
      <c r="CZ178" s="117"/>
      <c r="DA178" s="117"/>
      <c r="DB178" s="117"/>
      <c r="DC178" s="117"/>
      <c r="DD178" s="117"/>
      <c r="DE178" s="117"/>
      <c r="DF178" s="117"/>
      <c r="DG178" s="117"/>
      <c r="DH178" s="117"/>
      <c r="DI178" s="117"/>
      <c r="DJ178" s="117"/>
      <c r="DK178" s="117"/>
      <c r="DL178" s="117"/>
      <c r="DM178" s="117"/>
      <c r="DN178" s="117"/>
      <c r="DO178" s="117"/>
      <c r="DP178" s="117"/>
      <c r="DQ178" s="117"/>
      <c r="DR178" s="117"/>
      <c r="DS178" s="117"/>
      <c r="DT178" s="117"/>
      <c r="DU178" s="117"/>
      <c r="DV178" s="117"/>
      <c r="DW178" s="117"/>
      <c r="DX178" s="117"/>
      <c r="DY178" s="117"/>
      <c r="DZ178" s="117"/>
      <c r="EA178" s="117"/>
      <c r="EB178" s="117"/>
      <c r="EC178" s="117"/>
      <c r="ED178" s="117"/>
      <c r="EE178" s="117"/>
      <c r="EF178" s="117"/>
      <c r="EG178" s="117"/>
      <c r="EH178" s="117"/>
      <c r="EI178" s="117"/>
      <c r="EJ178" s="117"/>
      <c r="EK178" s="117"/>
      <c r="EL178" s="117"/>
      <c r="EM178" s="117"/>
      <c r="EN178" s="117"/>
      <c r="EO178" s="117"/>
      <c r="EP178" s="117"/>
      <c r="EQ178" s="117"/>
      <c r="ER178" s="117"/>
      <c r="ES178" s="117"/>
      <c r="ET178" s="117"/>
      <c r="EU178" s="117"/>
      <c r="EV178" s="117"/>
      <c r="EW178" s="117"/>
      <c r="EX178" s="117"/>
      <c r="EY178" s="117"/>
      <c r="EZ178" s="117"/>
      <c r="FA178" s="117"/>
      <c r="FB178" s="117"/>
      <c r="FC178" s="117"/>
      <c r="FD178" s="117"/>
      <c r="FE178" s="117"/>
      <c r="FF178" s="117"/>
      <c r="FG178" s="117"/>
      <c r="FH178" s="117"/>
      <c r="FI178" s="117"/>
      <c r="FJ178" s="117"/>
      <c r="FK178" s="117"/>
      <c r="FL178" s="117"/>
      <c r="FM178" s="117"/>
      <c r="FN178" s="117"/>
      <c r="FO178" s="117"/>
      <c r="FP178" s="117"/>
      <c r="FQ178" s="117"/>
      <c r="FR178" s="117"/>
      <c r="FS178" s="117"/>
      <c r="FT178" s="117"/>
      <c r="FU178" s="117"/>
      <c r="FV178" s="117"/>
      <c r="FW178" s="117"/>
      <c r="FX178" s="117"/>
      <c r="FY178" s="117"/>
      <c r="FZ178" s="117"/>
      <c r="GA178" s="117"/>
      <c r="GB178" s="117"/>
      <c r="GC178" s="117"/>
      <c r="GD178" s="117"/>
      <c r="GE178" s="117"/>
      <c r="GF178" s="117"/>
      <c r="GG178" s="117"/>
      <c r="GH178" s="117"/>
      <c r="GI178" s="117"/>
      <c r="GJ178" s="117"/>
      <c r="GK178" s="117"/>
      <c r="GL178" s="117"/>
      <c r="GM178" s="117"/>
      <c r="GN178" s="117"/>
      <c r="GO178" s="117"/>
      <c r="GP178" s="117"/>
      <c r="GQ178" s="117"/>
      <c r="GR178" s="117"/>
      <c r="GS178" s="117"/>
      <c r="GT178" s="117"/>
      <c r="GU178" s="117"/>
      <c r="GV178" s="117"/>
      <c r="GW178" s="117"/>
      <c r="GX178" s="117"/>
      <c r="GY178" s="117"/>
      <c r="GZ178" s="117"/>
      <c r="HA178" s="117"/>
      <c r="HB178" s="117"/>
      <c r="HC178" s="117"/>
      <c r="HD178" s="117"/>
      <c r="HE178" s="117"/>
      <c r="HF178" s="117"/>
      <c r="HG178" s="117"/>
      <c r="HH178" s="117"/>
      <c r="HI178" s="117"/>
      <c r="HJ178" s="117"/>
      <c r="HK178" s="117"/>
      <c r="HL178" s="117"/>
      <c r="HM178" s="117"/>
      <c r="HN178" s="117"/>
      <c r="HO178" s="117"/>
      <c r="HP178" s="117"/>
      <c r="HQ178" s="117"/>
      <c r="HR178" s="53"/>
      <c r="HS178" s="53"/>
      <c r="HT178" s="53"/>
      <c r="HU178" s="53"/>
      <c r="HV178" s="53"/>
      <c r="HW178" s="53"/>
      <c r="HX178" s="53"/>
      <c r="HY178" s="53"/>
      <c r="HZ178" s="53"/>
      <c r="IA178" s="53"/>
      <c r="IB178" s="53"/>
      <c r="IC178" s="53"/>
      <c r="ID178" s="53"/>
    </row>
    <row r="179" spans="1:238" s="11" customFormat="1" ht="57" x14ac:dyDescent="0.25">
      <c r="A179" s="2"/>
      <c r="B179" s="74" t="s">
        <v>239</v>
      </c>
      <c r="C179" s="209" t="s">
        <v>23</v>
      </c>
      <c r="D179" s="209" t="s">
        <v>94</v>
      </c>
      <c r="E179" s="208"/>
      <c r="F179" s="109"/>
      <c r="G179" s="68">
        <f t="shared" si="78"/>
        <v>7.7</v>
      </c>
      <c r="H179" s="68">
        <f t="shared" si="84"/>
        <v>7.7</v>
      </c>
      <c r="I179" s="69">
        <f t="shared" si="84"/>
        <v>0</v>
      </c>
      <c r="J179" s="111">
        <f t="shared" si="84"/>
        <v>0</v>
      </c>
      <c r="K179" s="68">
        <f t="shared" si="84"/>
        <v>0</v>
      </c>
      <c r="L179" s="68">
        <f t="shared" si="84"/>
        <v>0</v>
      </c>
      <c r="M179" s="68">
        <f t="shared" si="84"/>
        <v>0</v>
      </c>
      <c r="N179" s="68">
        <f t="shared" si="84"/>
        <v>7.7</v>
      </c>
      <c r="O179" s="62">
        <f t="shared" si="82"/>
        <v>7.7</v>
      </c>
      <c r="P179" s="68">
        <f>P180</f>
        <v>7.7</v>
      </c>
      <c r="Q179" s="71"/>
      <c r="R179" s="68">
        <f t="shared" si="85"/>
        <v>7.7</v>
      </c>
      <c r="S179" s="68">
        <f t="shared" si="85"/>
        <v>7.7</v>
      </c>
      <c r="T179" s="70"/>
      <c r="U179" s="72"/>
      <c r="V179" s="117"/>
      <c r="W179" s="117"/>
      <c r="X179" s="117"/>
      <c r="Y179" s="117"/>
      <c r="Z179" s="117"/>
      <c r="AA179" s="117"/>
      <c r="AB179" s="117"/>
      <c r="AC179" s="117"/>
      <c r="AD179" s="117"/>
      <c r="AE179" s="117"/>
      <c r="AF179" s="117"/>
      <c r="AG179" s="117"/>
      <c r="AH179" s="117"/>
      <c r="AI179" s="117"/>
      <c r="AJ179" s="117"/>
      <c r="AK179" s="117"/>
      <c r="AL179" s="117"/>
      <c r="AM179" s="117"/>
      <c r="AN179" s="117"/>
      <c r="AO179" s="117"/>
      <c r="AP179" s="117"/>
      <c r="AQ179" s="117"/>
      <c r="AR179" s="117"/>
      <c r="AS179" s="117"/>
      <c r="AT179" s="117"/>
      <c r="AU179" s="117"/>
      <c r="AV179" s="117"/>
      <c r="AW179" s="117"/>
      <c r="AX179" s="117"/>
      <c r="AY179" s="117"/>
      <c r="AZ179" s="117"/>
      <c r="BA179" s="117"/>
      <c r="BB179" s="117"/>
      <c r="BC179" s="117"/>
      <c r="BD179" s="117"/>
      <c r="BE179" s="117"/>
      <c r="BF179" s="117"/>
      <c r="BG179" s="117"/>
      <c r="BH179" s="117"/>
      <c r="BI179" s="117"/>
      <c r="BJ179" s="117"/>
      <c r="BK179" s="117"/>
      <c r="BL179" s="117"/>
      <c r="BM179" s="117"/>
      <c r="BN179" s="117"/>
      <c r="BO179" s="117"/>
      <c r="BP179" s="117"/>
      <c r="BQ179" s="117"/>
      <c r="BR179" s="117"/>
      <c r="BS179" s="117"/>
      <c r="BT179" s="117"/>
      <c r="BU179" s="117"/>
      <c r="BV179" s="117"/>
      <c r="BW179" s="117"/>
      <c r="BX179" s="117"/>
      <c r="BY179" s="117"/>
      <c r="BZ179" s="117"/>
      <c r="CA179" s="117"/>
      <c r="CB179" s="117"/>
      <c r="CC179" s="117"/>
      <c r="CD179" s="117"/>
      <c r="CE179" s="117"/>
      <c r="CF179" s="117"/>
      <c r="CG179" s="117"/>
      <c r="CH179" s="117"/>
      <c r="CI179" s="117"/>
      <c r="CJ179" s="117"/>
      <c r="CK179" s="117"/>
      <c r="CL179" s="117"/>
      <c r="CM179" s="117"/>
      <c r="CN179" s="117"/>
      <c r="CO179" s="117"/>
      <c r="CP179" s="117"/>
      <c r="CQ179" s="117"/>
      <c r="CR179" s="117"/>
      <c r="CS179" s="117"/>
      <c r="CT179" s="117"/>
      <c r="CU179" s="117"/>
      <c r="CV179" s="117"/>
      <c r="CW179" s="117"/>
      <c r="CX179" s="117"/>
      <c r="CY179" s="117"/>
      <c r="CZ179" s="117"/>
      <c r="DA179" s="117"/>
      <c r="DB179" s="117"/>
      <c r="DC179" s="117"/>
      <c r="DD179" s="117"/>
      <c r="DE179" s="117"/>
      <c r="DF179" s="117"/>
      <c r="DG179" s="117"/>
      <c r="DH179" s="117"/>
      <c r="DI179" s="117"/>
      <c r="DJ179" s="117"/>
      <c r="DK179" s="117"/>
      <c r="DL179" s="117"/>
      <c r="DM179" s="117"/>
      <c r="DN179" s="117"/>
      <c r="DO179" s="117"/>
      <c r="DP179" s="117"/>
      <c r="DQ179" s="117"/>
      <c r="DR179" s="117"/>
      <c r="DS179" s="117"/>
      <c r="DT179" s="117"/>
      <c r="DU179" s="117"/>
      <c r="DV179" s="117"/>
      <c r="DW179" s="117"/>
      <c r="DX179" s="117"/>
      <c r="DY179" s="117"/>
      <c r="DZ179" s="117"/>
      <c r="EA179" s="117"/>
      <c r="EB179" s="117"/>
      <c r="EC179" s="117"/>
      <c r="ED179" s="117"/>
      <c r="EE179" s="117"/>
      <c r="EF179" s="117"/>
      <c r="EG179" s="117"/>
      <c r="EH179" s="117"/>
      <c r="EI179" s="117"/>
      <c r="EJ179" s="117"/>
      <c r="EK179" s="117"/>
      <c r="EL179" s="117"/>
      <c r="EM179" s="117"/>
      <c r="EN179" s="117"/>
      <c r="EO179" s="117"/>
      <c r="EP179" s="117"/>
      <c r="EQ179" s="117"/>
      <c r="ER179" s="117"/>
      <c r="ES179" s="117"/>
      <c r="ET179" s="117"/>
      <c r="EU179" s="117"/>
      <c r="EV179" s="117"/>
      <c r="EW179" s="117"/>
      <c r="EX179" s="117"/>
      <c r="EY179" s="117"/>
      <c r="EZ179" s="117"/>
      <c r="FA179" s="117"/>
      <c r="FB179" s="117"/>
      <c r="FC179" s="117"/>
      <c r="FD179" s="117"/>
      <c r="FE179" s="117"/>
      <c r="FF179" s="117"/>
      <c r="FG179" s="117"/>
      <c r="FH179" s="117"/>
      <c r="FI179" s="117"/>
      <c r="FJ179" s="117"/>
      <c r="FK179" s="117"/>
      <c r="FL179" s="117"/>
      <c r="FM179" s="117"/>
      <c r="FN179" s="117"/>
      <c r="FO179" s="117"/>
      <c r="FP179" s="117"/>
      <c r="FQ179" s="117"/>
      <c r="FR179" s="117"/>
      <c r="FS179" s="117"/>
      <c r="FT179" s="117"/>
      <c r="FU179" s="117"/>
      <c r="FV179" s="117"/>
      <c r="FW179" s="117"/>
      <c r="FX179" s="117"/>
      <c r="FY179" s="117"/>
      <c r="FZ179" s="117"/>
      <c r="GA179" s="117"/>
      <c r="GB179" s="117"/>
      <c r="GC179" s="117"/>
      <c r="GD179" s="117"/>
      <c r="GE179" s="117"/>
      <c r="GF179" s="117"/>
      <c r="GG179" s="117"/>
      <c r="GH179" s="117"/>
      <c r="GI179" s="117"/>
      <c r="GJ179" s="117"/>
      <c r="GK179" s="117"/>
      <c r="GL179" s="117"/>
      <c r="GM179" s="117"/>
      <c r="GN179" s="117"/>
      <c r="GO179" s="117"/>
      <c r="GP179" s="117"/>
      <c r="GQ179" s="117"/>
      <c r="GR179" s="117"/>
      <c r="GS179" s="117"/>
      <c r="GT179" s="117"/>
      <c r="GU179" s="117"/>
      <c r="GV179" s="117"/>
      <c r="GW179" s="117"/>
      <c r="GX179" s="117"/>
      <c r="GY179" s="117"/>
      <c r="GZ179" s="117"/>
      <c r="HA179" s="117"/>
      <c r="HB179" s="117"/>
      <c r="HC179" s="117"/>
      <c r="HD179" s="117"/>
      <c r="HE179" s="117"/>
      <c r="HF179" s="117"/>
      <c r="HG179" s="117"/>
      <c r="HH179" s="117"/>
      <c r="HI179" s="117"/>
      <c r="HJ179" s="117"/>
      <c r="HK179" s="117"/>
      <c r="HL179" s="117"/>
      <c r="HM179" s="117"/>
      <c r="HN179" s="117"/>
      <c r="HO179" s="117"/>
      <c r="HP179" s="117"/>
      <c r="HQ179" s="117"/>
      <c r="HR179" s="53"/>
      <c r="HS179" s="53"/>
      <c r="HT179" s="53"/>
      <c r="HU179" s="53"/>
      <c r="HV179" s="53"/>
      <c r="HW179" s="53"/>
      <c r="HX179" s="53"/>
      <c r="HY179" s="53"/>
      <c r="HZ179" s="53"/>
      <c r="IA179" s="53"/>
      <c r="IB179" s="53"/>
      <c r="IC179" s="53"/>
      <c r="ID179" s="53"/>
    </row>
    <row r="180" spans="1:238" s="92" customFormat="1" ht="90" x14ac:dyDescent="0.25">
      <c r="A180" s="2"/>
      <c r="B180" s="88" t="s">
        <v>40</v>
      </c>
      <c r="C180" s="79" t="s">
        <v>23</v>
      </c>
      <c r="D180" s="79" t="s">
        <v>94</v>
      </c>
      <c r="E180" s="80" t="s">
        <v>41</v>
      </c>
      <c r="F180" s="81"/>
      <c r="G180" s="83">
        <f t="shared" si="78"/>
        <v>7.7</v>
      </c>
      <c r="H180" s="83">
        <f t="shared" si="84"/>
        <v>7.7</v>
      </c>
      <c r="I180" s="84">
        <f t="shared" si="84"/>
        <v>0</v>
      </c>
      <c r="J180" s="89">
        <f t="shared" si="84"/>
        <v>0</v>
      </c>
      <c r="K180" s="83">
        <f t="shared" si="84"/>
        <v>0</v>
      </c>
      <c r="L180" s="83">
        <f t="shared" si="84"/>
        <v>0</v>
      </c>
      <c r="M180" s="83">
        <f t="shared" si="84"/>
        <v>0</v>
      </c>
      <c r="N180" s="83">
        <f t="shared" si="84"/>
        <v>7.7</v>
      </c>
      <c r="O180" s="62">
        <f t="shared" si="82"/>
        <v>7.7</v>
      </c>
      <c r="P180" s="83">
        <f>P181</f>
        <v>7.7</v>
      </c>
      <c r="Q180" s="71"/>
      <c r="R180" s="83">
        <f t="shared" si="85"/>
        <v>7.7</v>
      </c>
      <c r="S180" s="83">
        <f t="shared" si="85"/>
        <v>7.7</v>
      </c>
      <c r="T180" s="86"/>
      <c r="U180" s="11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  <c r="BD180" s="87"/>
      <c r="BE180" s="87"/>
      <c r="BF180" s="87"/>
      <c r="BG180" s="87"/>
      <c r="BH180" s="87"/>
      <c r="BI180" s="87"/>
      <c r="BJ180" s="87"/>
      <c r="BK180" s="87"/>
      <c r="BL180" s="87"/>
      <c r="BM180" s="87"/>
      <c r="BN180" s="87"/>
      <c r="BO180" s="87"/>
      <c r="BP180" s="87"/>
      <c r="BQ180" s="87"/>
      <c r="BR180" s="87"/>
      <c r="BS180" s="87"/>
      <c r="BT180" s="87"/>
      <c r="BU180" s="87"/>
      <c r="BV180" s="87"/>
      <c r="BW180" s="87"/>
      <c r="BX180" s="87"/>
      <c r="BY180" s="87"/>
      <c r="BZ180" s="87"/>
      <c r="CA180" s="87"/>
      <c r="CB180" s="87"/>
      <c r="CC180" s="87"/>
      <c r="CD180" s="87"/>
      <c r="CE180" s="87"/>
      <c r="CF180" s="87"/>
      <c r="CG180" s="87"/>
      <c r="CH180" s="87"/>
      <c r="CI180" s="87"/>
      <c r="CJ180" s="87"/>
      <c r="CK180" s="87"/>
      <c r="CL180" s="87"/>
      <c r="CM180" s="87"/>
      <c r="CN180" s="87"/>
      <c r="CO180" s="87"/>
      <c r="CP180" s="87"/>
      <c r="CQ180" s="87"/>
      <c r="CR180" s="87"/>
      <c r="CS180" s="87"/>
      <c r="CT180" s="87"/>
      <c r="CU180" s="87"/>
      <c r="CV180" s="87"/>
      <c r="CW180" s="87"/>
      <c r="CX180" s="87"/>
      <c r="CY180" s="87"/>
      <c r="CZ180" s="87"/>
      <c r="DA180" s="87"/>
      <c r="DB180" s="87"/>
      <c r="DC180" s="87"/>
      <c r="DD180" s="87"/>
      <c r="DE180" s="87"/>
      <c r="DF180" s="87"/>
      <c r="DG180" s="87"/>
      <c r="DH180" s="87"/>
      <c r="DI180" s="87"/>
      <c r="DJ180" s="87"/>
      <c r="DK180" s="87"/>
      <c r="DL180" s="87"/>
      <c r="DM180" s="87"/>
      <c r="DN180" s="87"/>
      <c r="DO180" s="87"/>
      <c r="DP180" s="87"/>
      <c r="DQ180" s="87"/>
      <c r="DR180" s="87"/>
      <c r="DS180" s="87"/>
      <c r="DT180" s="87"/>
      <c r="DU180" s="87"/>
      <c r="DV180" s="87"/>
      <c r="DW180" s="87"/>
      <c r="DX180" s="87"/>
      <c r="DY180" s="87"/>
      <c r="DZ180" s="87"/>
      <c r="EA180" s="87"/>
      <c r="EB180" s="87"/>
      <c r="EC180" s="87"/>
      <c r="ED180" s="87"/>
      <c r="EE180" s="87"/>
      <c r="EF180" s="87"/>
      <c r="EG180" s="87"/>
      <c r="EH180" s="87"/>
      <c r="EI180" s="87"/>
      <c r="EJ180" s="87"/>
      <c r="EK180" s="87"/>
      <c r="EL180" s="87"/>
      <c r="EM180" s="87"/>
      <c r="EN180" s="87"/>
      <c r="EO180" s="87"/>
      <c r="EP180" s="87"/>
      <c r="EQ180" s="87"/>
      <c r="ER180" s="87"/>
      <c r="ES180" s="87"/>
      <c r="ET180" s="87"/>
      <c r="EU180" s="87"/>
      <c r="EV180" s="87"/>
      <c r="EW180" s="87"/>
      <c r="EX180" s="87"/>
      <c r="EY180" s="87"/>
      <c r="EZ180" s="87"/>
      <c r="FA180" s="87"/>
      <c r="FB180" s="87"/>
      <c r="FC180" s="87"/>
      <c r="FD180" s="87"/>
      <c r="FE180" s="87"/>
      <c r="FF180" s="87"/>
      <c r="FG180" s="87"/>
      <c r="FH180" s="87"/>
      <c r="FI180" s="87"/>
      <c r="FJ180" s="87"/>
      <c r="FK180" s="87"/>
      <c r="FL180" s="87"/>
      <c r="FM180" s="87"/>
      <c r="FN180" s="87"/>
      <c r="FO180" s="87"/>
      <c r="FP180" s="87"/>
      <c r="FQ180" s="87"/>
      <c r="FR180" s="87"/>
      <c r="FS180" s="87"/>
      <c r="FT180" s="87"/>
      <c r="FU180" s="87"/>
      <c r="FV180" s="87"/>
      <c r="FW180" s="87"/>
      <c r="FX180" s="87"/>
      <c r="FY180" s="87"/>
      <c r="FZ180" s="87"/>
      <c r="GA180" s="87"/>
      <c r="GB180" s="87"/>
      <c r="GC180" s="87"/>
      <c r="GD180" s="87"/>
      <c r="GE180" s="87"/>
      <c r="GF180" s="87"/>
      <c r="GG180" s="87"/>
      <c r="GH180" s="87"/>
      <c r="GI180" s="87"/>
      <c r="GJ180" s="87"/>
      <c r="GK180" s="87"/>
      <c r="GL180" s="87"/>
      <c r="GM180" s="87"/>
      <c r="GN180" s="87"/>
      <c r="GO180" s="87"/>
      <c r="GP180" s="87"/>
      <c r="GQ180" s="87"/>
      <c r="GR180" s="87"/>
      <c r="GS180" s="87"/>
      <c r="GT180" s="87"/>
      <c r="GU180" s="87"/>
      <c r="GV180" s="87"/>
      <c r="GW180" s="87"/>
      <c r="GX180" s="87"/>
      <c r="GY180" s="87"/>
      <c r="GZ180" s="87"/>
      <c r="HA180" s="87"/>
      <c r="HB180" s="87"/>
      <c r="HC180" s="87"/>
      <c r="HD180" s="87"/>
      <c r="HE180" s="87"/>
      <c r="HF180" s="87"/>
      <c r="HG180" s="87"/>
      <c r="HH180" s="87"/>
      <c r="HI180" s="87"/>
      <c r="HJ180" s="87"/>
      <c r="HK180" s="87"/>
      <c r="HL180" s="87"/>
      <c r="HM180" s="87"/>
      <c r="HN180" s="87"/>
      <c r="HO180" s="87"/>
      <c r="HP180" s="87"/>
      <c r="HQ180" s="87"/>
      <c r="HR180" s="53"/>
      <c r="HS180" s="53"/>
      <c r="HT180" s="53"/>
      <c r="HU180" s="53"/>
      <c r="HV180" s="53"/>
      <c r="HW180" s="53"/>
      <c r="HX180" s="53"/>
      <c r="HY180" s="53"/>
      <c r="HZ180" s="53"/>
      <c r="IA180" s="53"/>
      <c r="IB180" s="53"/>
      <c r="IC180" s="53"/>
      <c r="ID180" s="53"/>
    </row>
    <row r="181" spans="1:238" s="92" customFormat="1" ht="30" x14ac:dyDescent="0.25">
      <c r="A181" s="2"/>
      <c r="B181" s="88" t="s">
        <v>42</v>
      </c>
      <c r="C181" s="79" t="s">
        <v>23</v>
      </c>
      <c r="D181" s="79" t="s">
        <v>94</v>
      </c>
      <c r="E181" s="80" t="s">
        <v>43</v>
      </c>
      <c r="F181" s="81"/>
      <c r="G181" s="83">
        <f t="shared" si="78"/>
        <v>7.7</v>
      </c>
      <c r="H181" s="83">
        <f t="shared" si="84"/>
        <v>7.7</v>
      </c>
      <c r="I181" s="84">
        <f t="shared" si="84"/>
        <v>0</v>
      </c>
      <c r="J181" s="89">
        <f t="shared" si="84"/>
        <v>0</v>
      </c>
      <c r="K181" s="83">
        <f t="shared" si="84"/>
        <v>0</v>
      </c>
      <c r="L181" s="83">
        <f t="shared" si="84"/>
        <v>0</v>
      </c>
      <c r="M181" s="83">
        <f t="shared" si="84"/>
        <v>0</v>
      </c>
      <c r="N181" s="83">
        <f t="shared" si="84"/>
        <v>7.7</v>
      </c>
      <c r="O181" s="62">
        <f t="shared" si="82"/>
        <v>7.7</v>
      </c>
      <c r="P181" s="83">
        <f>P182</f>
        <v>7.7</v>
      </c>
      <c r="Q181" s="71"/>
      <c r="R181" s="83">
        <f t="shared" si="85"/>
        <v>7.7</v>
      </c>
      <c r="S181" s="83">
        <f t="shared" si="85"/>
        <v>7.7</v>
      </c>
      <c r="T181" s="86"/>
      <c r="U181" s="11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  <c r="BD181" s="87"/>
      <c r="BE181" s="87"/>
      <c r="BF181" s="87"/>
      <c r="BG181" s="87"/>
      <c r="BH181" s="87"/>
      <c r="BI181" s="87"/>
      <c r="BJ181" s="87"/>
      <c r="BK181" s="87"/>
      <c r="BL181" s="87"/>
      <c r="BM181" s="87"/>
      <c r="BN181" s="87"/>
      <c r="BO181" s="87"/>
      <c r="BP181" s="87"/>
      <c r="BQ181" s="87"/>
      <c r="BR181" s="87"/>
      <c r="BS181" s="87"/>
      <c r="BT181" s="87"/>
      <c r="BU181" s="87"/>
      <c r="BV181" s="87"/>
      <c r="BW181" s="87"/>
      <c r="BX181" s="87"/>
      <c r="BY181" s="87"/>
      <c r="BZ181" s="87"/>
      <c r="CA181" s="87"/>
      <c r="CB181" s="87"/>
      <c r="CC181" s="87"/>
      <c r="CD181" s="87"/>
      <c r="CE181" s="87"/>
      <c r="CF181" s="87"/>
      <c r="CG181" s="87"/>
      <c r="CH181" s="87"/>
      <c r="CI181" s="87"/>
      <c r="CJ181" s="87"/>
      <c r="CK181" s="87"/>
      <c r="CL181" s="87"/>
      <c r="CM181" s="87"/>
      <c r="CN181" s="87"/>
      <c r="CO181" s="87"/>
      <c r="CP181" s="87"/>
      <c r="CQ181" s="87"/>
      <c r="CR181" s="87"/>
      <c r="CS181" s="87"/>
      <c r="CT181" s="87"/>
      <c r="CU181" s="87"/>
      <c r="CV181" s="87"/>
      <c r="CW181" s="87"/>
      <c r="CX181" s="87"/>
      <c r="CY181" s="87"/>
      <c r="CZ181" s="87"/>
      <c r="DA181" s="87"/>
      <c r="DB181" s="87"/>
      <c r="DC181" s="87"/>
      <c r="DD181" s="87"/>
      <c r="DE181" s="87"/>
      <c r="DF181" s="87"/>
      <c r="DG181" s="87"/>
      <c r="DH181" s="87"/>
      <c r="DI181" s="87"/>
      <c r="DJ181" s="87"/>
      <c r="DK181" s="87"/>
      <c r="DL181" s="87"/>
      <c r="DM181" s="87"/>
      <c r="DN181" s="87"/>
      <c r="DO181" s="87"/>
      <c r="DP181" s="87"/>
      <c r="DQ181" s="87"/>
      <c r="DR181" s="87"/>
      <c r="DS181" s="87"/>
      <c r="DT181" s="87"/>
      <c r="DU181" s="87"/>
      <c r="DV181" s="87"/>
      <c r="DW181" s="87"/>
      <c r="DX181" s="87"/>
      <c r="DY181" s="87"/>
      <c r="DZ181" s="87"/>
      <c r="EA181" s="87"/>
      <c r="EB181" s="87"/>
      <c r="EC181" s="87"/>
      <c r="ED181" s="87"/>
      <c r="EE181" s="87"/>
      <c r="EF181" s="87"/>
      <c r="EG181" s="87"/>
      <c r="EH181" s="87"/>
      <c r="EI181" s="87"/>
      <c r="EJ181" s="87"/>
      <c r="EK181" s="87"/>
      <c r="EL181" s="87"/>
      <c r="EM181" s="87"/>
      <c r="EN181" s="87"/>
      <c r="EO181" s="87"/>
      <c r="EP181" s="87"/>
      <c r="EQ181" s="87"/>
      <c r="ER181" s="87"/>
      <c r="ES181" s="87"/>
      <c r="ET181" s="87"/>
      <c r="EU181" s="87"/>
      <c r="EV181" s="87"/>
      <c r="EW181" s="87"/>
      <c r="EX181" s="87"/>
      <c r="EY181" s="87"/>
      <c r="EZ181" s="87"/>
      <c r="FA181" s="87"/>
      <c r="FB181" s="87"/>
      <c r="FC181" s="87"/>
      <c r="FD181" s="87"/>
      <c r="FE181" s="87"/>
      <c r="FF181" s="87"/>
      <c r="FG181" s="87"/>
      <c r="FH181" s="87"/>
      <c r="FI181" s="87"/>
      <c r="FJ181" s="87"/>
      <c r="FK181" s="87"/>
      <c r="FL181" s="87"/>
      <c r="FM181" s="87"/>
      <c r="FN181" s="87"/>
      <c r="FO181" s="87"/>
      <c r="FP181" s="87"/>
      <c r="FQ181" s="87"/>
      <c r="FR181" s="87"/>
      <c r="FS181" s="87"/>
      <c r="FT181" s="87"/>
      <c r="FU181" s="87"/>
      <c r="FV181" s="87"/>
      <c r="FW181" s="87"/>
      <c r="FX181" s="87"/>
      <c r="FY181" s="87"/>
      <c r="FZ181" s="87"/>
      <c r="GA181" s="87"/>
      <c r="GB181" s="87"/>
      <c r="GC181" s="87"/>
      <c r="GD181" s="87"/>
      <c r="GE181" s="87"/>
      <c r="GF181" s="87"/>
      <c r="GG181" s="87"/>
      <c r="GH181" s="87"/>
      <c r="GI181" s="87"/>
      <c r="GJ181" s="87"/>
      <c r="GK181" s="87"/>
      <c r="GL181" s="87"/>
      <c r="GM181" s="87"/>
      <c r="GN181" s="87"/>
      <c r="GO181" s="87"/>
      <c r="GP181" s="87"/>
      <c r="GQ181" s="87"/>
      <c r="GR181" s="87"/>
      <c r="GS181" s="87"/>
      <c r="GT181" s="87"/>
      <c r="GU181" s="87"/>
      <c r="GV181" s="87"/>
      <c r="GW181" s="87"/>
      <c r="GX181" s="87"/>
      <c r="GY181" s="87"/>
      <c r="GZ181" s="87"/>
      <c r="HA181" s="87"/>
      <c r="HB181" s="87"/>
      <c r="HC181" s="87"/>
      <c r="HD181" s="87"/>
      <c r="HE181" s="87"/>
      <c r="HF181" s="87"/>
      <c r="HG181" s="87"/>
      <c r="HH181" s="87"/>
      <c r="HI181" s="87"/>
      <c r="HJ181" s="87"/>
      <c r="HK181" s="87"/>
      <c r="HL181" s="87"/>
      <c r="HM181" s="87"/>
      <c r="HN181" s="87"/>
      <c r="HO181" s="87"/>
      <c r="HP181" s="87"/>
      <c r="HQ181" s="87"/>
      <c r="HR181" s="53"/>
      <c r="HS181" s="53"/>
      <c r="HT181" s="53"/>
      <c r="HU181" s="53"/>
      <c r="HV181" s="53"/>
      <c r="HW181" s="53"/>
      <c r="HX181" s="53"/>
      <c r="HY181" s="53"/>
      <c r="HZ181" s="53"/>
      <c r="IA181" s="53"/>
      <c r="IB181" s="53"/>
      <c r="IC181" s="53"/>
      <c r="ID181" s="53"/>
    </row>
    <row r="182" spans="1:238" s="11" customFormat="1" ht="60.75" customHeight="1" x14ac:dyDescent="0.25">
      <c r="A182" s="2"/>
      <c r="B182" s="88" t="s">
        <v>240</v>
      </c>
      <c r="C182" s="79" t="s">
        <v>23</v>
      </c>
      <c r="D182" s="79" t="s">
        <v>94</v>
      </c>
      <c r="E182" s="80" t="s">
        <v>45</v>
      </c>
      <c r="F182" s="81">
        <v>200</v>
      </c>
      <c r="G182" s="83">
        <f t="shared" si="78"/>
        <v>7.7</v>
      </c>
      <c r="H182" s="83">
        <v>7.7</v>
      </c>
      <c r="I182" s="84"/>
      <c r="J182" s="89"/>
      <c r="K182" s="83"/>
      <c r="L182" s="83"/>
      <c r="M182" s="83"/>
      <c r="N182" s="128">
        <v>7.7</v>
      </c>
      <c r="O182" s="62">
        <f t="shared" si="82"/>
        <v>7.7</v>
      </c>
      <c r="P182" s="128">
        <v>7.7</v>
      </c>
      <c r="Q182" s="71"/>
      <c r="R182" s="83">
        <v>7.7</v>
      </c>
      <c r="S182" s="83">
        <v>7.7</v>
      </c>
      <c r="T182" s="86"/>
      <c r="V182" s="87"/>
      <c r="W182" s="98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  <c r="BD182" s="87"/>
      <c r="BE182" s="87"/>
      <c r="BF182" s="87"/>
      <c r="BG182" s="87"/>
      <c r="BH182" s="87"/>
      <c r="BI182" s="87"/>
      <c r="BJ182" s="87"/>
      <c r="BK182" s="87"/>
      <c r="BL182" s="87"/>
      <c r="BM182" s="87"/>
      <c r="BN182" s="87"/>
      <c r="BO182" s="87"/>
      <c r="BP182" s="87"/>
      <c r="BQ182" s="87"/>
      <c r="BR182" s="87"/>
      <c r="BS182" s="87"/>
      <c r="BT182" s="87"/>
      <c r="BU182" s="87"/>
      <c r="BV182" s="87"/>
      <c r="BW182" s="87"/>
      <c r="BX182" s="87"/>
      <c r="BY182" s="87"/>
      <c r="BZ182" s="87"/>
      <c r="CA182" s="87"/>
      <c r="CB182" s="87"/>
      <c r="CC182" s="87"/>
      <c r="CD182" s="87"/>
      <c r="CE182" s="87"/>
      <c r="CF182" s="87"/>
      <c r="CG182" s="87"/>
      <c r="CH182" s="87"/>
      <c r="CI182" s="87"/>
      <c r="CJ182" s="87"/>
      <c r="CK182" s="87"/>
      <c r="CL182" s="87"/>
      <c r="CM182" s="87"/>
      <c r="CN182" s="87"/>
      <c r="CO182" s="87"/>
      <c r="CP182" s="87"/>
      <c r="CQ182" s="87"/>
      <c r="CR182" s="87"/>
      <c r="CS182" s="87"/>
      <c r="CT182" s="87"/>
      <c r="CU182" s="87"/>
      <c r="CV182" s="87"/>
      <c r="CW182" s="87"/>
      <c r="CX182" s="87"/>
      <c r="CY182" s="87"/>
      <c r="CZ182" s="87"/>
      <c r="DA182" s="87"/>
      <c r="DB182" s="87"/>
      <c r="DC182" s="87"/>
      <c r="DD182" s="87"/>
      <c r="DE182" s="87"/>
      <c r="DF182" s="87"/>
      <c r="DG182" s="87"/>
      <c r="DH182" s="87"/>
      <c r="DI182" s="87"/>
      <c r="DJ182" s="87"/>
      <c r="DK182" s="87"/>
      <c r="DL182" s="87"/>
      <c r="DM182" s="87"/>
      <c r="DN182" s="87"/>
      <c r="DO182" s="87"/>
      <c r="DP182" s="87"/>
      <c r="DQ182" s="87"/>
      <c r="DR182" s="87"/>
      <c r="DS182" s="87"/>
      <c r="DT182" s="87"/>
      <c r="DU182" s="87"/>
      <c r="DV182" s="87"/>
      <c r="DW182" s="87"/>
      <c r="DX182" s="87"/>
      <c r="DY182" s="87"/>
      <c r="DZ182" s="87"/>
      <c r="EA182" s="87"/>
      <c r="EB182" s="87"/>
      <c r="EC182" s="87"/>
      <c r="ED182" s="87"/>
      <c r="EE182" s="87"/>
      <c r="EF182" s="87"/>
      <c r="EG182" s="87"/>
      <c r="EH182" s="87"/>
      <c r="EI182" s="87"/>
      <c r="EJ182" s="87"/>
      <c r="EK182" s="87"/>
      <c r="EL182" s="87"/>
      <c r="EM182" s="87"/>
      <c r="EN182" s="87"/>
      <c r="EO182" s="87"/>
      <c r="EP182" s="87"/>
      <c r="EQ182" s="87"/>
      <c r="ER182" s="87"/>
      <c r="ES182" s="87"/>
      <c r="ET182" s="87"/>
      <c r="EU182" s="87"/>
      <c r="EV182" s="87"/>
      <c r="EW182" s="87"/>
      <c r="EX182" s="87"/>
      <c r="EY182" s="87"/>
      <c r="EZ182" s="87"/>
      <c r="FA182" s="87"/>
      <c r="FB182" s="87"/>
      <c r="FC182" s="87"/>
      <c r="FD182" s="87"/>
      <c r="FE182" s="87"/>
      <c r="FF182" s="87"/>
      <c r="FG182" s="87"/>
      <c r="FH182" s="87"/>
      <c r="FI182" s="87"/>
      <c r="FJ182" s="87"/>
      <c r="FK182" s="87"/>
      <c r="FL182" s="87"/>
      <c r="FM182" s="87"/>
      <c r="FN182" s="87"/>
      <c r="FO182" s="87"/>
      <c r="FP182" s="87"/>
      <c r="FQ182" s="87"/>
      <c r="FR182" s="87"/>
      <c r="FS182" s="87"/>
      <c r="FT182" s="87"/>
      <c r="FU182" s="87"/>
      <c r="FV182" s="87"/>
      <c r="FW182" s="87"/>
      <c r="FX182" s="87"/>
      <c r="FY182" s="87"/>
      <c r="FZ182" s="87"/>
      <c r="GA182" s="87"/>
      <c r="GB182" s="87"/>
      <c r="GC182" s="87"/>
      <c r="GD182" s="87"/>
      <c r="GE182" s="87"/>
      <c r="GF182" s="87"/>
      <c r="GG182" s="87"/>
      <c r="GH182" s="87"/>
      <c r="GI182" s="87"/>
      <c r="GJ182" s="87"/>
      <c r="GK182" s="87"/>
      <c r="GL182" s="87"/>
      <c r="GM182" s="87"/>
      <c r="GN182" s="87"/>
      <c r="GO182" s="87"/>
      <c r="GP182" s="87"/>
      <c r="GQ182" s="87"/>
      <c r="GR182" s="87"/>
      <c r="GS182" s="87"/>
      <c r="GT182" s="87"/>
      <c r="GU182" s="87"/>
      <c r="GV182" s="87"/>
      <c r="GW182" s="87"/>
      <c r="GX182" s="87"/>
      <c r="GY182" s="87"/>
      <c r="GZ182" s="87"/>
      <c r="HA182" s="87"/>
      <c r="HB182" s="87"/>
      <c r="HC182" s="87"/>
      <c r="HD182" s="87"/>
      <c r="HE182" s="87"/>
      <c r="HF182" s="87"/>
      <c r="HG182" s="87"/>
      <c r="HH182" s="87"/>
      <c r="HI182" s="87"/>
      <c r="HJ182" s="87"/>
      <c r="HK182" s="87"/>
      <c r="HL182" s="87"/>
      <c r="HM182" s="87"/>
      <c r="HN182" s="87"/>
      <c r="HO182" s="87"/>
      <c r="HP182" s="87"/>
      <c r="HQ182" s="87"/>
      <c r="HR182" s="53"/>
      <c r="HS182" s="53"/>
      <c r="HT182" s="53"/>
      <c r="HU182" s="53"/>
      <c r="HV182" s="53"/>
      <c r="HW182" s="53"/>
      <c r="HX182" s="53"/>
      <c r="HY182" s="53"/>
      <c r="HZ182" s="53"/>
      <c r="IA182" s="53"/>
      <c r="IB182" s="53"/>
      <c r="IC182" s="53"/>
      <c r="ID182" s="53"/>
    </row>
    <row r="183" spans="1:238" s="72" customFormat="1" ht="31.5" x14ac:dyDescent="0.25">
      <c r="A183" s="2">
        <v>708</v>
      </c>
      <c r="B183" s="54" t="s">
        <v>241</v>
      </c>
      <c r="C183" s="210"/>
      <c r="D183" s="210"/>
      <c r="E183" s="211"/>
      <c r="F183" s="212"/>
      <c r="G183" s="58">
        <f t="shared" si="78"/>
        <v>584.4</v>
      </c>
      <c r="H183" s="58">
        <f t="shared" ref="H183:N187" si="86">H184</f>
        <v>584.4</v>
      </c>
      <c r="I183" s="145">
        <f t="shared" si="86"/>
        <v>0</v>
      </c>
      <c r="J183" s="146">
        <f t="shared" si="86"/>
        <v>0</v>
      </c>
      <c r="K183" s="58">
        <f t="shared" si="86"/>
        <v>0</v>
      </c>
      <c r="L183" s="58">
        <f t="shared" si="86"/>
        <v>0</v>
      </c>
      <c r="M183" s="58">
        <f t="shared" si="86"/>
        <v>0</v>
      </c>
      <c r="N183" s="58">
        <f t="shared" si="86"/>
        <v>0</v>
      </c>
      <c r="O183" s="62">
        <f t="shared" si="82"/>
        <v>0</v>
      </c>
      <c r="P183" s="58">
        <f>P184</f>
        <v>0</v>
      </c>
      <c r="Q183" s="71"/>
      <c r="R183" s="68">
        <f t="shared" ref="R183:S187" si="87">R184</f>
        <v>0</v>
      </c>
      <c r="S183" s="68">
        <f t="shared" si="87"/>
        <v>0</v>
      </c>
      <c r="T183" s="70"/>
      <c r="U183" s="11"/>
      <c r="V183" s="87"/>
      <c r="W183" s="98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  <c r="BD183" s="87"/>
      <c r="BE183" s="87"/>
      <c r="BF183" s="87"/>
      <c r="BG183" s="87"/>
      <c r="BH183" s="87"/>
      <c r="BI183" s="87"/>
      <c r="BJ183" s="87"/>
      <c r="BK183" s="87"/>
      <c r="BL183" s="87"/>
      <c r="BM183" s="87"/>
      <c r="BN183" s="87"/>
      <c r="BO183" s="87"/>
      <c r="BP183" s="87"/>
      <c r="BQ183" s="87"/>
      <c r="BR183" s="87"/>
      <c r="BS183" s="87"/>
      <c r="BT183" s="87"/>
      <c r="BU183" s="87"/>
      <c r="BV183" s="87"/>
      <c r="BW183" s="87"/>
      <c r="BX183" s="87"/>
      <c r="BY183" s="87"/>
      <c r="BZ183" s="87"/>
      <c r="CA183" s="87"/>
      <c r="CB183" s="87"/>
      <c r="CC183" s="87"/>
      <c r="CD183" s="87"/>
      <c r="CE183" s="87"/>
      <c r="CF183" s="87"/>
      <c r="CG183" s="87"/>
      <c r="CH183" s="87"/>
      <c r="CI183" s="87"/>
      <c r="CJ183" s="87"/>
      <c r="CK183" s="87"/>
      <c r="CL183" s="87"/>
      <c r="CM183" s="87"/>
      <c r="CN183" s="87"/>
      <c r="CO183" s="87"/>
      <c r="CP183" s="87"/>
      <c r="CQ183" s="87"/>
      <c r="CR183" s="87"/>
      <c r="CS183" s="87"/>
      <c r="CT183" s="87"/>
      <c r="CU183" s="87"/>
      <c r="CV183" s="87"/>
      <c r="CW183" s="87"/>
      <c r="CX183" s="87"/>
      <c r="CY183" s="87"/>
      <c r="CZ183" s="87"/>
      <c r="DA183" s="87"/>
      <c r="DB183" s="87"/>
      <c r="DC183" s="87"/>
      <c r="DD183" s="87"/>
      <c r="DE183" s="87"/>
      <c r="DF183" s="87"/>
      <c r="DG183" s="87"/>
      <c r="DH183" s="87"/>
      <c r="DI183" s="87"/>
      <c r="DJ183" s="87"/>
      <c r="DK183" s="87"/>
      <c r="DL183" s="87"/>
      <c r="DM183" s="87"/>
      <c r="DN183" s="87"/>
      <c r="DO183" s="87"/>
      <c r="DP183" s="87"/>
      <c r="DQ183" s="87"/>
      <c r="DR183" s="87"/>
      <c r="DS183" s="87"/>
      <c r="DT183" s="87"/>
      <c r="DU183" s="87"/>
      <c r="DV183" s="87"/>
      <c r="DW183" s="87"/>
      <c r="DX183" s="87"/>
      <c r="DY183" s="87"/>
      <c r="DZ183" s="87"/>
      <c r="EA183" s="87"/>
      <c r="EB183" s="87"/>
      <c r="EC183" s="87"/>
      <c r="ED183" s="87"/>
      <c r="EE183" s="87"/>
      <c r="EF183" s="87"/>
      <c r="EG183" s="87"/>
      <c r="EH183" s="87"/>
      <c r="EI183" s="87"/>
      <c r="EJ183" s="87"/>
      <c r="EK183" s="87"/>
      <c r="EL183" s="87"/>
      <c r="EM183" s="87"/>
      <c r="EN183" s="87"/>
      <c r="EO183" s="87"/>
      <c r="EP183" s="87"/>
      <c r="EQ183" s="87"/>
      <c r="ER183" s="87"/>
      <c r="ES183" s="87"/>
      <c r="ET183" s="87"/>
      <c r="EU183" s="87"/>
      <c r="EV183" s="87"/>
      <c r="EW183" s="87"/>
      <c r="EX183" s="87"/>
      <c r="EY183" s="87"/>
      <c r="EZ183" s="87"/>
      <c r="FA183" s="87"/>
      <c r="FB183" s="87"/>
      <c r="FC183" s="87"/>
      <c r="FD183" s="87"/>
      <c r="FE183" s="87"/>
      <c r="FF183" s="87"/>
      <c r="FG183" s="87"/>
      <c r="FH183" s="87"/>
      <c r="FI183" s="87"/>
      <c r="FJ183" s="87"/>
      <c r="FK183" s="87"/>
      <c r="FL183" s="87"/>
      <c r="FM183" s="87"/>
      <c r="FN183" s="87"/>
      <c r="FO183" s="87"/>
      <c r="FP183" s="87"/>
      <c r="FQ183" s="87"/>
      <c r="FR183" s="87"/>
      <c r="FS183" s="87"/>
      <c r="FT183" s="87"/>
      <c r="FU183" s="87"/>
      <c r="FV183" s="87"/>
      <c r="FW183" s="87"/>
      <c r="FX183" s="87"/>
      <c r="FY183" s="87"/>
      <c r="FZ183" s="87"/>
      <c r="GA183" s="87"/>
      <c r="GB183" s="87"/>
      <c r="GC183" s="87"/>
      <c r="GD183" s="87"/>
      <c r="GE183" s="87"/>
      <c r="GF183" s="87"/>
      <c r="GG183" s="87"/>
      <c r="GH183" s="87"/>
      <c r="GI183" s="87"/>
      <c r="GJ183" s="87"/>
      <c r="GK183" s="87"/>
      <c r="GL183" s="87"/>
      <c r="GM183" s="87"/>
      <c r="GN183" s="87"/>
      <c r="GO183" s="87"/>
      <c r="GP183" s="87"/>
      <c r="GQ183" s="87"/>
      <c r="GR183" s="87"/>
      <c r="GS183" s="87"/>
      <c r="GT183" s="87"/>
      <c r="GU183" s="87"/>
      <c r="GV183" s="87"/>
      <c r="GW183" s="87"/>
      <c r="GX183" s="87"/>
      <c r="GY183" s="87"/>
      <c r="GZ183" s="87"/>
      <c r="HA183" s="87"/>
      <c r="HB183" s="87"/>
      <c r="HC183" s="87"/>
      <c r="HD183" s="87"/>
      <c r="HE183" s="87"/>
      <c r="HF183" s="87"/>
      <c r="HG183" s="87"/>
      <c r="HH183" s="87"/>
      <c r="HI183" s="87"/>
      <c r="HJ183" s="87"/>
      <c r="HK183" s="87"/>
      <c r="HL183" s="87"/>
      <c r="HM183" s="87"/>
      <c r="HN183" s="87"/>
      <c r="HO183" s="87"/>
      <c r="HP183" s="87"/>
      <c r="HQ183" s="87"/>
      <c r="HR183" s="53"/>
      <c r="HS183" s="53"/>
      <c r="HT183" s="53"/>
      <c r="HU183" s="53"/>
      <c r="HV183" s="53"/>
      <c r="HW183" s="53"/>
      <c r="HX183" s="53"/>
      <c r="HY183" s="53"/>
      <c r="HZ183" s="53"/>
      <c r="IA183" s="53"/>
      <c r="IB183" s="53"/>
      <c r="IC183" s="53"/>
      <c r="ID183" s="53"/>
    </row>
    <row r="184" spans="1:238" s="72" customFormat="1" x14ac:dyDescent="0.25">
      <c r="A184" s="2"/>
      <c r="B184" s="63" t="s">
        <v>22</v>
      </c>
      <c r="C184" s="64" t="s">
        <v>23</v>
      </c>
      <c r="D184" s="207"/>
      <c r="E184" s="208"/>
      <c r="F184" s="109"/>
      <c r="G184" s="68">
        <f t="shared" si="78"/>
        <v>584.4</v>
      </c>
      <c r="H184" s="68">
        <f t="shared" si="86"/>
        <v>584.4</v>
      </c>
      <c r="I184" s="69">
        <f t="shared" si="86"/>
        <v>0</v>
      </c>
      <c r="J184" s="111">
        <f t="shared" si="86"/>
        <v>0</v>
      </c>
      <c r="K184" s="68">
        <f t="shared" si="86"/>
        <v>0</v>
      </c>
      <c r="L184" s="68">
        <f t="shared" si="86"/>
        <v>0</v>
      </c>
      <c r="M184" s="68">
        <f t="shared" si="86"/>
        <v>0</v>
      </c>
      <c r="N184" s="68">
        <f t="shared" si="86"/>
        <v>0</v>
      </c>
      <c r="O184" s="62">
        <f t="shared" si="82"/>
        <v>0</v>
      </c>
      <c r="P184" s="68">
        <f>P185</f>
        <v>0</v>
      </c>
      <c r="Q184" s="71"/>
      <c r="R184" s="68">
        <f t="shared" si="87"/>
        <v>0</v>
      </c>
      <c r="S184" s="68">
        <f t="shared" si="87"/>
        <v>0</v>
      </c>
      <c r="T184" s="70"/>
      <c r="U184" s="11"/>
      <c r="V184" s="87"/>
      <c r="W184" s="98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  <c r="BD184" s="87"/>
      <c r="BE184" s="87"/>
      <c r="BF184" s="87"/>
      <c r="BG184" s="87"/>
      <c r="BH184" s="87"/>
      <c r="BI184" s="87"/>
      <c r="BJ184" s="87"/>
      <c r="BK184" s="87"/>
      <c r="BL184" s="87"/>
      <c r="BM184" s="87"/>
      <c r="BN184" s="87"/>
      <c r="BO184" s="87"/>
      <c r="BP184" s="87"/>
      <c r="BQ184" s="87"/>
      <c r="BR184" s="87"/>
      <c r="BS184" s="87"/>
      <c r="BT184" s="87"/>
      <c r="BU184" s="87"/>
      <c r="BV184" s="87"/>
      <c r="BW184" s="87"/>
      <c r="BX184" s="87"/>
      <c r="BY184" s="87"/>
      <c r="BZ184" s="87"/>
      <c r="CA184" s="87"/>
      <c r="CB184" s="87"/>
      <c r="CC184" s="87"/>
      <c r="CD184" s="87"/>
      <c r="CE184" s="87"/>
      <c r="CF184" s="87"/>
      <c r="CG184" s="87"/>
      <c r="CH184" s="87"/>
      <c r="CI184" s="87"/>
      <c r="CJ184" s="87"/>
      <c r="CK184" s="87"/>
      <c r="CL184" s="87"/>
      <c r="CM184" s="87"/>
      <c r="CN184" s="87"/>
      <c r="CO184" s="87"/>
      <c r="CP184" s="87"/>
      <c r="CQ184" s="87"/>
      <c r="CR184" s="87"/>
      <c r="CS184" s="87"/>
      <c r="CT184" s="87"/>
      <c r="CU184" s="87"/>
      <c r="CV184" s="87"/>
      <c r="CW184" s="87"/>
      <c r="CX184" s="87"/>
      <c r="CY184" s="87"/>
      <c r="CZ184" s="87"/>
      <c r="DA184" s="87"/>
      <c r="DB184" s="87"/>
      <c r="DC184" s="87"/>
      <c r="DD184" s="87"/>
      <c r="DE184" s="87"/>
      <c r="DF184" s="87"/>
      <c r="DG184" s="87"/>
      <c r="DH184" s="87"/>
      <c r="DI184" s="87"/>
      <c r="DJ184" s="87"/>
      <c r="DK184" s="87"/>
      <c r="DL184" s="87"/>
      <c r="DM184" s="87"/>
      <c r="DN184" s="87"/>
      <c r="DO184" s="87"/>
      <c r="DP184" s="87"/>
      <c r="DQ184" s="87"/>
      <c r="DR184" s="87"/>
      <c r="DS184" s="87"/>
      <c r="DT184" s="87"/>
      <c r="DU184" s="87"/>
      <c r="DV184" s="87"/>
      <c r="DW184" s="87"/>
      <c r="DX184" s="87"/>
      <c r="DY184" s="87"/>
      <c r="DZ184" s="87"/>
      <c r="EA184" s="87"/>
      <c r="EB184" s="87"/>
      <c r="EC184" s="87"/>
      <c r="ED184" s="87"/>
      <c r="EE184" s="87"/>
      <c r="EF184" s="87"/>
      <c r="EG184" s="87"/>
      <c r="EH184" s="87"/>
      <c r="EI184" s="87"/>
      <c r="EJ184" s="87"/>
      <c r="EK184" s="87"/>
      <c r="EL184" s="87"/>
      <c r="EM184" s="87"/>
      <c r="EN184" s="87"/>
      <c r="EO184" s="87"/>
      <c r="EP184" s="87"/>
      <c r="EQ184" s="87"/>
      <c r="ER184" s="87"/>
      <c r="ES184" s="87"/>
      <c r="ET184" s="87"/>
      <c r="EU184" s="87"/>
      <c r="EV184" s="87"/>
      <c r="EW184" s="87"/>
      <c r="EX184" s="87"/>
      <c r="EY184" s="87"/>
      <c r="EZ184" s="87"/>
      <c r="FA184" s="87"/>
      <c r="FB184" s="87"/>
      <c r="FC184" s="87"/>
      <c r="FD184" s="87"/>
      <c r="FE184" s="87"/>
      <c r="FF184" s="87"/>
      <c r="FG184" s="87"/>
      <c r="FH184" s="87"/>
      <c r="FI184" s="87"/>
      <c r="FJ184" s="87"/>
      <c r="FK184" s="87"/>
      <c r="FL184" s="87"/>
      <c r="FM184" s="87"/>
      <c r="FN184" s="87"/>
      <c r="FO184" s="87"/>
      <c r="FP184" s="87"/>
      <c r="FQ184" s="87"/>
      <c r="FR184" s="87"/>
      <c r="FS184" s="87"/>
      <c r="FT184" s="87"/>
      <c r="FU184" s="87"/>
      <c r="FV184" s="87"/>
      <c r="FW184" s="87"/>
      <c r="FX184" s="87"/>
      <c r="FY184" s="87"/>
      <c r="FZ184" s="87"/>
      <c r="GA184" s="87"/>
      <c r="GB184" s="87"/>
      <c r="GC184" s="87"/>
      <c r="GD184" s="87"/>
      <c r="GE184" s="87"/>
      <c r="GF184" s="87"/>
      <c r="GG184" s="87"/>
      <c r="GH184" s="87"/>
      <c r="GI184" s="87"/>
      <c r="GJ184" s="87"/>
      <c r="GK184" s="87"/>
      <c r="GL184" s="87"/>
      <c r="GM184" s="87"/>
      <c r="GN184" s="87"/>
      <c r="GO184" s="87"/>
      <c r="GP184" s="87"/>
      <c r="GQ184" s="87"/>
      <c r="GR184" s="87"/>
      <c r="GS184" s="87"/>
      <c r="GT184" s="87"/>
      <c r="GU184" s="87"/>
      <c r="GV184" s="87"/>
      <c r="GW184" s="87"/>
      <c r="GX184" s="87"/>
      <c r="GY184" s="87"/>
      <c r="GZ184" s="87"/>
      <c r="HA184" s="87"/>
      <c r="HB184" s="87"/>
      <c r="HC184" s="87"/>
      <c r="HD184" s="87"/>
      <c r="HE184" s="87"/>
      <c r="HF184" s="87"/>
      <c r="HG184" s="87"/>
      <c r="HH184" s="87"/>
      <c r="HI184" s="87"/>
      <c r="HJ184" s="87"/>
      <c r="HK184" s="87"/>
      <c r="HL184" s="87"/>
      <c r="HM184" s="87"/>
      <c r="HN184" s="87"/>
      <c r="HO184" s="87"/>
      <c r="HP184" s="87"/>
      <c r="HQ184" s="87"/>
      <c r="HR184" s="53"/>
      <c r="HS184" s="53"/>
      <c r="HT184" s="53"/>
      <c r="HU184" s="53"/>
      <c r="HV184" s="53"/>
      <c r="HW184" s="53"/>
      <c r="HX184" s="53"/>
      <c r="HY184" s="53"/>
      <c r="HZ184" s="53"/>
      <c r="IA184" s="53"/>
      <c r="IB184" s="53"/>
      <c r="IC184" s="53"/>
      <c r="ID184" s="53"/>
    </row>
    <row r="185" spans="1:238" s="11" customFormat="1" x14ac:dyDescent="0.25">
      <c r="A185" s="2"/>
      <c r="B185" s="137" t="s">
        <v>242</v>
      </c>
      <c r="C185" s="209" t="s">
        <v>23</v>
      </c>
      <c r="D185" s="209" t="s">
        <v>125</v>
      </c>
      <c r="E185" s="208"/>
      <c r="F185" s="109"/>
      <c r="G185" s="68">
        <f t="shared" si="78"/>
        <v>584.4</v>
      </c>
      <c r="H185" s="68">
        <f t="shared" si="86"/>
        <v>584.4</v>
      </c>
      <c r="I185" s="69">
        <f t="shared" si="86"/>
        <v>0</v>
      </c>
      <c r="J185" s="111">
        <f t="shared" si="86"/>
        <v>0</v>
      </c>
      <c r="K185" s="68">
        <f t="shared" si="86"/>
        <v>0</v>
      </c>
      <c r="L185" s="68">
        <f t="shared" si="86"/>
        <v>0</v>
      </c>
      <c r="M185" s="68">
        <f t="shared" si="86"/>
        <v>0</v>
      </c>
      <c r="N185" s="68">
        <f t="shared" si="86"/>
        <v>0</v>
      </c>
      <c r="O185" s="62">
        <f t="shared" si="82"/>
        <v>0</v>
      </c>
      <c r="P185" s="68">
        <f>P186</f>
        <v>0</v>
      </c>
      <c r="Q185" s="71"/>
      <c r="R185" s="68">
        <f t="shared" si="87"/>
        <v>0</v>
      </c>
      <c r="S185" s="68">
        <f t="shared" si="87"/>
        <v>0</v>
      </c>
      <c r="T185" s="70"/>
      <c r="V185" s="87"/>
      <c r="W185" s="98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  <c r="BD185" s="87"/>
      <c r="BE185" s="87"/>
      <c r="BF185" s="87"/>
      <c r="BG185" s="87"/>
      <c r="BH185" s="87"/>
      <c r="BI185" s="87"/>
      <c r="BJ185" s="87"/>
      <c r="BK185" s="87"/>
      <c r="BL185" s="87"/>
      <c r="BM185" s="87"/>
      <c r="BN185" s="87"/>
      <c r="BO185" s="87"/>
      <c r="BP185" s="87"/>
      <c r="BQ185" s="87"/>
      <c r="BR185" s="87"/>
      <c r="BS185" s="87"/>
      <c r="BT185" s="87"/>
      <c r="BU185" s="87"/>
      <c r="BV185" s="87"/>
      <c r="BW185" s="87"/>
      <c r="BX185" s="87"/>
      <c r="BY185" s="87"/>
      <c r="BZ185" s="87"/>
      <c r="CA185" s="87"/>
      <c r="CB185" s="87"/>
      <c r="CC185" s="87"/>
      <c r="CD185" s="87"/>
      <c r="CE185" s="87"/>
      <c r="CF185" s="87"/>
      <c r="CG185" s="87"/>
      <c r="CH185" s="87"/>
      <c r="CI185" s="87"/>
      <c r="CJ185" s="87"/>
      <c r="CK185" s="87"/>
      <c r="CL185" s="87"/>
      <c r="CM185" s="87"/>
      <c r="CN185" s="87"/>
      <c r="CO185" s="87"/>
      <c r="CP185" s="87"/>
      <c r="CQ185" s="87"/>
      <c r="CR185" s="87"/>
      <c r="CS185" s="87"/>
      <c r="CT185" s="87"/>
      <c r="CU185" s="87"/>
      <c r="CV185" s="87"/>
      <c r="CW185" s="87"/>
      <c r="CX185" s="87"/>
      <c r="CY185" s="87"/>
      <c r="CZ185" s="87"/>
      <c r="DA185" s="87"/>
      <c r="DB185" s="87"/>
      <c r="DC185" s="87"/>
      <c r="DD185" s="87"/>
      <c r="DE185" s="87"/>
      <c r="DF185" s="87"/>
      <c r="DG185" s="87"/>
      <c r="DH185" s="87"/>
      <c r="DI185" s="87"/>
      <c r="DJ185" s="87"/>
      <c r="DK185" s="87"/>
      <c r="DL185" s="87"/>
      <c r="DM185" s="87"/>
      <c r="DN185" s="87"/>
      <c r="DO185" s="87"/>
      <c r="DP185" s="87"/>
      <c r="DQ185" s="87"/>
      <c r="DR185" s="87"/>
      <c r="DS185" s="87"/>
      <c r="DT185" s="87"/>
      <c r="DU185" s="87"/>
      <c r="DV185" s="87"/>
      <c r="DW185" s="87"/>
      <c r="DX185" s="87"/>
      <c r="DY185" s="87"/>
      <c r="DZ185" s="87"/>
      <c r="EA185" s="87"/>
      <c r="EB185" s="87"/>
      <c r="EC185" s="87"/>
      <c r="ED185" s="87"/>
      <c r="EE185" s="87"/>
      <c r="EF185" s="87"/>
      <c r="EG185" s="87"/>
      <c r="EH185" s="87"/>
      <c r="EI185" s="87"/>
      <c r="EJ185" s="87"/>
      <c r="EK185" s="87"/>
      <c r="EL185" s="87"/>
      <c r="EM185" s="87"/>
      <c r="EN185" s="87"/>
      <c r="EO185" s="87"/>
      <c r="EP185" s="87"/>
      <c r="EQ185" s="87"/>
      <c r="ER185" s="87"/>
      <c r="ES185" s="87"/>
      <c r="ET185" s="87"/>
      <c r="EU185" s="87"/>
      <c r="EV185" s="87"/>
      <c r="EW185" s="87"/>
      <c r="EX185" s="87"/>
      <c r="EY185" s="87"/>
      <c r="EZ185" s="87"/>
      <c r="FA185" s="87"/>
      <c r="FB185" s="87"/>
      <c r="FC185" s="87"/>
      <c r="FD185" s="87"/>
      <c r="FE185" s="87"/>
      <c r="FF185" s="87"/>
      <c r="FG185" s="87"/>
      <c r="FH185" s="87"/>
      <c r="FI185" s="87"/>
      <c r="FJ185" s="87"/>
      <c r="FK185" s="87"/>
      <c r="FL185" s="87"/>
      <c r="FM185" s="87"/>
      <c r="FN185" s="87"/>
      <c r="FO185" s="87"/>
      <c r="FP185" s="87"/>
      <c r="FQ185" s="87"/>
      <c r="FR185" s="87"/>
      <c r="FS185" s="87"/>
      <c r="FT185" s="87"/>
      <c r="FU185" s="87"/>
      <c r="FV185" s="87"/>
      <c r="FW185" s="87"/>
      <c r="FX185" s="87"/>
      <c r="FY185" s="87"/>
      <c r="FZ185" s="87"/>
      <c r="GA185" s="87"/>
      <c r="GB185" s="87"/>
      <c r="GC185" s="87"/>
      <c r="GD185" s="87"/>
      <c r="GE185" s="87"/>
      <c r="GF185" s="87"/>
      <c r="GG185" s="87"/>
      <c r="GH185" s="87"/>
      <c r="GI185" s="87"/>
      <c r="GJ185" s="87"/>
      <c r="GK185" s="87"/>
      <c r="GL185" s="87"/>
      <c r="GM185" s="87"/>
      <c r="GN185" s="87"/>
      <c r="GO185" s="87"/>
      <c r="GP185" s="87"/>
      <c r="GQ185" s="87"/>
      <c r="GR185" s="87"/>
      <c r="GS185" s="87"/>
      <c r="GT185" s="87"/>
      <c r="GU185" s="87"/>
      <c r="GV185" s="87"/>
      <c r="GW185" s="87"/>
      <c r="GX185" s="87"/>
      <c r="GY185" s="87"/>
      <c r="GZ185" s="87"/>
      <c r="HA185" s="87"/>
      <c r="HB185" s="87"/>
      <c r="HC185" s="87"/>
      <c r="HD185" s="87"/>
      <c r="HE185" s="87"/>
      <c r="HF185" s="87"/>
      <c r="HG185" s="87"/>
      <c r="HH185" s="87"/>
      <c r="HI185" s="87"/>
      <c r="HJ185" s="87"/>
      <c r="HK185" s="87"/>
      <c r="HL185" s="87"/>
      <c r="HM185" s="87"/>
      <c r="HN185" s="87"/>
      <c r="HO185" s="87"/>
      <c r="HP185" s="87"/>
      <c r="HQ185" s="87"/>
      <c r="HR185" s="53"/>
      <c r="HS185" s="53"/>
      <c r="HT185" s="53"/>
      <c r="HU185" s="53"/>
      <c r="HV185" s="53"/>
      <c r="HW185" s="53"/>
      <c r="HX185" s="53"/>
      <c r="HY185" s="53"/>
      <c r="HZ185" s="53"/>
      <c r="IA185" s="53"/>
      <c r="IB185" s="53"/>
      <c r="IC185" s="53"/>
      <c r="ID185" s="53"/>
    </row>
    <row r="186" spans="1:238" s="11" customFormat="1" x14ac:dyDescent="0.25">
      <c r="A186" s="2"/>
      <c r="B186" s="94" t="s">
        <v>142</v>
      </c>
      <c r="C186" s="213" t="s">
        <v>23</v>
      </c>
      <c r="D186" s="213" t="s">
        <v>125</v>
      </c>
      <c r="E186" s="80">
        <v>99</v>
      </c>
      <c r="F186" s="106"/>
      <c r="G186" s="83">
        <f t="shared" si="78"/>
        <v>584.4</v>
      </c>
      <c r="H186" s="83">
        <f t="shared" si="86"/>
        <v>584.4</v>
      </c>
      <c r="I186" s="84">
        <f t="shared" si="86"/>
        <v>0</v>
      </c>
      <c r="J186" s="89">
        <f t="shared" si="86"/>
        <v>0</v>
      </c>
      <c r="K186" s="83">
        <f t="shared" si="86"/>
        <v>0</v>
      </c>
      <c r="L186" s="83">
        <f t="shared" si="86"/>
        <v>0</v>
      </c>
      <c r="M186" s="83">
        <f t="shared" si="86"/>
        <v>0</v>
      </c>
      <c r="N186" s="83">
        <f t="shared" si="86"/>
        <v>0</v>
      </c>
      <c r="O186" s="62">
        <f t="shared" si="82"/>
        <v>0</v>
      </c>
      <c r="P186" s="83">
        <f>P187</f>
        <v>0</v>
      </c>
      <c r="Q186" s="71"/>
      <c r="R186" s="83">
        <f t="shared" si="87"/>
        <v>0</v>
      </c>
      <c r="S186" s="83">
        <f t="shared" si="87"/>
        <v>0</v>
      </c>
      <c r="T186" s="86"/>
      <c r="V186" s="87"/>
      <c r="W186" s="98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  <c r="BD186" s="87"/>
      <c r="BE186" s="87"/>
      <c r="BF186" s="87"/>
      <c r="BG186" s="87"/>
      <c r="BH186" s="87"/>
      <c r="BI186" s="87"/>
      <c r="BJ186" s="87"/>
      <c r="BK186" s="87"/>
      <c r="BL186" s="87"/>
      <c r="BM186" s="87"/>
      <c r="BN186" s="87"/>
      <c r="BO186" s="87"/>
      <c r="BP186" s="87"/>
      <c r="BQ186" s="87"/>
      <c r="BR186" s="87"/>
      <c r="BS186" s="87"/>
      <c r="BT186" s="87"/>
      <c r="BU186" s="87"/>
      <c r="BV186" s="87"/>
      <c r="BW186" s="87"/>
      <c r="BX186" s="87"/>
      <c r="BY186" s="87"/>
      <c r="BZ186" s="87"/>
      <c r="CA186" s="87"/>
      <c r="CB186" s="87"/>
      <c r="CC186" s="87"/>
      <c r="CD186" s="87"/>
      <c r="CE186" s="87"/>
      <c r="CF186" s="87"/>
      <c r="CG186" s="87"/>
      <c r="CH186" s="87"/>
      <c r="CI186" s="87"/>
      <c r="CJ186" s="87"/>
      <c r="CK186" s="87"/>
      <c r="CL186" s="87"/>
      <c r="CM186" s="87"/>
      <c r="CN186" s="87"/>
      <c r="CO186" s="87"/>
      <c r="CP186" s="87"/>
      <c r="CQ186" s="87"/>
      <c r="CR186" s="87"/>
      <c r="CS186" s="87"/>
      <c r="CT186" s="87"/>
      <c r="CU186" s="87"/>
      <c r="CV186" s="87"/>
      <c r="CW186" s="87"/>
      <c r="CX186" s="87"/>
      <c r="CY186" s="87"/>
      <c r="CZ186" s="87"/>
      <c r="DA186" s="87"/>
      <c r="DB186" s="87"/>
      <c r="DC186" s="87"/>
      <c r="DD186" s="87"/>
      <c r="DE186" s="87"/>
      <c r="DF186" s="87"/>
      <c r="DG186" s="87"/>
      <c r="DH186" s="87"/>
      <c r="DI186" s="87"/>
      <c r="DJ186" s="87"/>
      <c r="DK186" s="87"/>
      <c r="DL186" s="87"/>
      <c r="DM186" s="87"/>
      <c r="DN186" s="87"/>
      <c r="DO186" s="87"/>
      <c r="DP186" s="87"/>
      <c r="DQ186" s="87"/>
      <c r="DR186" s="87"/>
      <c r="DS186" s="87"/>
      <c r="DT186" s="87"/>
      <c r="DU186" s="87"/>
      <c r="DV186" s="87"/>
      <c r="DW186" s="87"/>
      <c r="DX186" s="87"/>
      <c r="DY186" s="87"/>
      <c r="DZ186" s="87"/>
      <c r="EA186" s="87"/>
      <c r="EB186" s="87"/>
      <c r="EC186" s="87"/>
      <c r="ED186" s="87"/>
      <c r="EE186" s="87"/>
      <c r="EF186" s="87"/>
      <c r="EG186" s="87"/>
      <c r="EH186" s="87"/>
      <c r="EI186" s="87"/>
      <c r="EJ186" s="87"/>
      <c r="EK186" s="87"/>
      <c r="EL186" s="87"/>
      <c r="EM186" s="87"/>
      <c r="EN186" s="87"/>
      <c r="EO186" s="87"/>
      <c r="EP186" s="87"/>
      <c r="EQ186" s="87"/>
      <c r="ER186" s="87"/>
      <c r="ES186" s="87"/>
      <c r="ET186" s="87"/>
      <c r="EU186" s="87"/>
      <c r="EV186" s="87"/>
      <c r="EW186" s="87"/>
      <c r="EX186" s="87"/>
      <c r="EY186" s="87"/>
      <c r="EZ186" s="87"/>
      <c r="FA186" s="87"/>
      <c r="FB186" s="87"/>
      <c r="FC186" s="87"/>
      <c r="FD186" s="87"/>
      <c r="FE186" s="87"/>
      <c r="FF186" s="87"/>
      <c r="FG186" s="87"/>
      <c r="FH186" s="87"/>
      <c r="FI186" s="87"/>
      <c r="FJ186" s="87"/>
      <c r="FK186" s="87"/>
      <c r="FL186" s="87"/>
      <c r="FM186" s="87"/>
      <c r="FN186" s="87"/>
      <c r="FO186" s="87"/>
      <c r="FP186" s="87"/>
      <c r="FQ186" s="87"/>
      <c r="FR186" s="87"/>
      <c r="FS186" s="87"/>
      <c r="FT186" s="87"/>
      <c r="FU186" s="87"/>
      <c r="FV186" s="87"/>
      <c r="FW186" s="87"/>
      <c r="FX186" s="87"/>
      <c r="FY186" s="87"/>
      <c r="FZ186" s="87"/>
      <c r="GA186" s="87"/>
      <c r="GB186" s="87"/>
      <c r="GC186" s="87"/>
      <c r="GD186" s="87"/>
      <c r="GE186" s="87"/>
      <c r="GF186" s="87"/>
      <c r="GG186" s="87"/>
      <c r="GH186" s="87"/>
      <c r="GI186" s="87"/>
      <c r="GJ186" s="87"/>
      <c r="GK186" s="87"/>
      <c r="GL186" s="87"/>
      <c r="GM186" s="87"/>
      <c r="GN186" s="87"/>
      <c r="GO186" s="87"/>
      <c r="GP186" s="87"/>
      <c r="GQ186" s="87"/>
      <c r="GR186" s="87"/>
      <c r="GS186" s="87"/>
      <c r="GT186" s="87"/>
      <c r="GU186" s="87"/>
      <c r="GV186" s="87"/>
      <c r="GW186" s="87"/>
      <c r="GX186" s="87"/>
      <c r="GY186" s="87"/>
      <c r="GZ186" s="87"/>
      <c r="HA186" s="87"/>
      <c r="HB186" s="87"/>
      <c r="HC186" s="87"/>
      <c r="HD186" s="87"/>
      <c r="HE186" s="87"/>
      <c r="HF186" s="87"/>
      <c r="HG186" s="87"/>
      <c r="HH186" s="87"/>
      <c r="HI186" s="87"/>
      <c r="HJ186" s="87"/>
      <c r="HK186" s="87"/>
      <c r="HL186" s="87"/>
      <c r="HM186" s="87"/>
      <c r="HN186" s="87"/>
      <c r="HO186" s="87"/>
      <c r="HP186" s="87"/>
      <c r="HQ186" s="87"/>
      <c r="HR186" s="53"/>
      <c r="HS186" s="53"/>
      <c r="HT186" s="53"/>
      <c r="HU186" s="53"/>
      <c r="HV186" s="53"/>
      <c r="HW186" s="53"/>
      <c r="HX186" s="53"/>
      <c r="HY186" s="53"/>
      <c r="HZ186" s="53"/>
      <c r="IA186" s="53"/>
      <c r="IB186" s="53"/>
      <c r="IC186" s="53"/>
      <c r="ID186" s="53"/>
    </row>
    <row r="187" spans="1:238" s="11" customFormat="1" ht="30" x14ac:dyDescent="0.25">
      <c r="A187" s="2"/>
      <c r="B187" s="94" t="s">
        <v>56</v>
      </c>
      <c r="C187" s="213" t="s">
        <v>23</v>
      </c>
      <c r="D187" s="213" t="s">
        <v>125</v>
      </c>
      <c r="E187" s="80">
        <v>999</v>
      </c>
      <c r="F187" s="106"/>
      <c r="G187" s="83">
        <f t="shared" si="78"/>
        <v>584.4</v>
      </c>
      <c r="H187" s="83">
        <f t="shared" si="86"/>
        <v>584.4</v>
      </c>
      <c r="I187" s="84">
        <f t="shared" si="86"/>
        <v>0</v>
      </c>
      <c r="J187" s="89">
        <f t="shared" si="86"/>
        <v>0</v>
      </c>
      <c r="K187" s="83">
        <f t="shared" si="86"/>
        <v>0</v>
      </c>
      <c r="L187" s="83">
        <f t="shared" si="86"/>
        <v>0</v>
      </c>
      <c r="M187" s="83">
        <f t="shared" si="86"/>
        <v>0</v>
      </c>
      <c r="N187" s="83">
        <f t="shared" si="86"/>
        <v>0</v>
      </c>
      <c r="O187" s="62">
        <f t="shared" si="82"/>
        <v>0</v>
      </c>
      <c r="P187" s="83">
        <f>P188</f>
        <v>0</v>
      </c>
      <c r="Q187" s="71"/>
      <c r="R187" s="83">
        <f t="shared" si="87"/>
        <v>0</v>
      </c>
      <c r="S187" s="83">
        <f t="shared" si="87"/>
        <v>0</v>
      </c>
      <c r="T187" s="86"/>
      <c r="V187" s="87"/>
      <c r="W187" s="98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  <c r="BD187" s="87"/>
      <c r="BE187" s="87"/>
      <c r="BF187" s="87"/>
      <c r="BG187" s="87"/>
      <c r="BH187" s="87"/>
      <c r="BI187" s="87"/>
      <c r="BJ187" s="87"/>
      <c r="BK187" s="87"/>
      <c r="BL187" s="87"/>
      <c r="BM187" s="87"/>
      <c r="BN187" s="87"/>
      <c r="BO187" s="87"/>
      <c r="BP187" s="87"/>
      <c r="BQ187" s="87"/>
      <c r="BR187" s="87"/>
      <c r="BS187" s="87"/>
      <c r="BT187" s="87"/>
      <c r="BU187" s="87"/>
      <c r="BV187" s="87"/>
      <c r="BW187" s="87"/>
      <c r="BX187" s="87"/>
      <c r="BY187" s="87"/>
      <c r="BZ187" s="87"/>
      <c r="CA187" s="87"/>
      <c r="CB187" s="87"/>
      <c r="CC187" s="87"/>
      <c r="CD187" s="87"/>
      <c r="CE187" s="87"/>
      <c r="CF187" s="87"/>
      <c r="CG187" s="87"/>
      <c r="CH187" s="87"/>
      <c r="CI187" s="87"/>
      <c r="CJ187" s="87"/>
      <c r="CK187" s="87"/>
      <c r="CL187" s="87"/>
      <c r="CM187" s="87"/>
      <c r="CN187" s="87"/>
      <c r="CO187" s="87"/>
      <c r="CP187" s="87"/>
      <c r="CQ187" s="87"/>
      <c r="CR187" s="87"/>
      <c r="CS187" s="87"/>
      <c r="CT187" s="87"/>
      <c r="CU187" s="87"/>
      <c r="CV187" s="87"/>
      <c r="CW187" s="87"/>
      <c r="CX187" s="87"/>
      <c r="CY187" s="87"/>
      <c r="CZ187" s="87"/>
      <c r="DA187" s="87"/>
      <c r="DB187" s="87"/>
      <c r="DC187" s="87"/>
      <c r="DD187" s="87"/>
      <c r="DE187" s="87"/>
      <c r="DF187" s="87"/>
      <c r="DG187" s="87"/>
      <c r="DH187" s="87"/>
      <c r="DI187" s="87"/>
      <c r="DJ187" s="87"/>
      <c r="DK187" s="87"/>
      <c r="DL187" s="87"/>
      <c r="DM187" s="87"/>
      <c r="DN187" s="87"/>
      <c r="DO187" s="87"/>
      <c r="DP187" s="87"/>
      <c r="DQ187" s="87"/>
      <c r="DR187" s="87"/>
      <c r="DS187" s="87"/>
      <c r="DT187" s="87"/>
      <c r="DU187" s="87"/>
      <c r="DV187" s="87"/>
      <c r="DW187" s="87"/>
      <c r="DX187" s="87"/>
      <c r="DY187" s="87"/>
      <c r="DZ187" s="87"/>
      <c r="EA187" s="87"/>
      <c r="EB187" s="87"/>
      <c r="EC187" s="87"/>
      <c r="ED187" s="87"/>
      <c r="EE187" s="87"/>
      <c r="EF187" s="87"/>
      <c r="EG187" s="87"/>
      <c r="EH187" s="87"/>
      <c r="EI187" s="87"/>
      <c r="EJ187" s="87"/>
      <c r="EK187" s="87"/>
      <c r="EL187" s="87"/>
      <c r="EM187" s="87"/>
      <c r="EN187" s="87"/>
      <c r="EO187" s="87"/>
      <c r="EP187" s="87"/>
      <c r="EQ187" s="87"/>
      <c r="ER187" s="87"/>
      <c r="ES187" s="87"/>
      <c r="ET187" s="87"/>
      <c r="EU187" s="87"/>
      <c r="EV187" s="87"/>
      <c r="EW187" s="87"/>
      <c r="EX187" s="87"/>
      <c r="EY187" s="87"/>
      <c r="EZ187" s="87"/>
      <c r="FA187" s="87"/>
      <c r="FB187" s="87"/>
      <c r="FC187" s="87"/>
      <c r="FD187" s="87"/>
      <c r="FE187" s="87"/>
      <c r="FF187" s="87"/>
      <c r="FG187" s="87"/>
      <c r="FH187" s="87"/>
      <c r="FI187" s="87"/>
      <c r="FJ187" s="87"/>
      <c r="FK187" s="87"/>
      <c r="FL187" s="87"/>
      <c r="FM187" s="87"/>
      <c r="FN187" s="87"/>
      <c r="FO187" s="87"/>
      <c r="FP187" s="87"/>
      <c r="FQ187" s="87"/>
      <c r="FR187" s="87"/>
      <c r="FS187" s="87"/>
      <c r="FT187" s="87"/>
      <c r="FU187" s="87"/>
      <c r="FV187" s="87"/>
      <c r="FW187" s="87"/>
      <c r="FX187" s="87"/>
      <c r="FY187" s="87"/>
      <c r="FZ187" s="87"/>
      <c r="GA187" s="87"/>
      <c r="GB187" s="87"/>
      <c r="GC187" s="87"/>
      <c r="GD187" s="87"/>
      <c r="GE187" s="87"/>
      <c r="GF187" s="87"/>
      <c r="GG187" s="87"/>
      <c r="GH187" s="87"/>
      <c r="GI187" s="87"/>
      <c r="GJ187" s="87"/>
      <c r="GK187" s="87"/>
      <c r="GL187" s="87"/>
      <c r="GM187" s="87"/>
      <c r="GN187" s="87"/>
      <c r="GO187" s="87"/>
      <c r="GP187" s="87"/>
      <c r="GQ187" s="87"/>
      <c r="GR187" s="87"/>
      <c r="GS187" s="87"/>
      <c r="GT187" s="87"/>
      <c r="GU187" s="87"/>
      <c r="GV187" s="87"/>
      <c r="GW187" s="87"/>
      <c r="GX187" s="87"/>
      <c r="GY187" s="87"/>
      <c r="GZ187" s="87"/>
      <c r="HA187" s="87"/>
      <c r="HB187" s="87"/>
      <c r="HC187" s="87"/>
      <c r="HD187" s="87"/>
      <c r="HE187" s="87"/>
      <c r="HF187" s="87"/>
      <c r="HG187" s="87"/>
      <c r="HH187" s="87"/>
      <c r="HI187" s="87"/>
      <c r="HJ187" s="87"/>
      <c r="HK187" s="87"/>
      <c r="HL187" s="87"/>
      <c r="HM187" s="87"/>
      <c r="HN187" s="87"/>
      <c r="HO187" s="87"/>
      <c r="HP187" s="87"/>
      <c r="HQ187" s="87"/>
      <c r="HR187" s="53"/>
      <c r="HS187" s="53"/>
      <c r="HT187" s="53"/>
      <c r="HU187" s="53"/>
      <c r="HV187" s="53"/>
      <c r="HW187" s="53"/>
      <c r="HX187" s="53"/>
      <c r="HY187" s="53"/>
      <c r="HZ187" s="53"/>
      <c r="IA187" s="53"/>
      <c r="IB187" s="53"/>
      <c r="IC187" s="53"/>
      <c r="ID187" s="53"/>
    </row>
    <row r="188" spans="1:238" s="117" customFormat="1" ht="45" x14ac:dyDescent="0.25">
      <c r="A188" s="2"/>
      <c r="B188" s="214" t="s">
        <v>243</v>
      </c>
      <c r="C188" s="213" t="s">
        <v>23</v>
      </c>
      <c r="D188" s="213" t="s">
        <v>125</v>
      </c>
      <c r="E188" s="215" t="s">
        <v>244</v>
      </c>
      <c r="F188" s="106" t="s">
        <v>122</v>
      </c>
      <c r="G188" s="83">
        <f t="shared" si="78"/>
        <v>584.4</v>
      </c>
      <c r="H188" s="83">
        <v>584.4</v>
      </c>
      <c r="I188" s="84"/>
      <c r="J188" s="89"/>
      <c r="K188" s="83"/>
      <c r="L188" s="83"/>
      <c r="M188" s="83"/>
      <c r="N188" s="83">
        <v>0</v>
      </c>
      <c r="O188" s="62">
        <f t="shared" si="82"/>
        <v>0</v>
      </c>
      <c r="P188" s="83">
        <v>0</v>
      </c>
      <c r="Q188" s="71"/>
      <c r="R188" s="100">
        <v>0</v>
      </c>
      <c r="S188" s="100">
        <v>0</v>
      </c>
      <c r="T188" s="103"/>
      <c r="U188" s="11"/>
      <c r="V188" s="87"/>
      <c r="W188" s="98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  <c r="BD188" s="87"/>
      <c r="BE188" s="87"/>
      <c r="BF188" s="87"/>
      <c r="BG188" s="87"/>
      <c r="BH188" s="87"/>
      <c r="BI188" s="87"/>
      <c r="BJ188" s="87"/>
      <c r="BK188" s="87"/>
      <c r="BL188" s="87"/>
      <c r="BM188" s="87"/>
      <c r="BN188" s="87"/>
      <c r="BO188" s="87"/>
      <c r="BP188" s="87"/>
      <c r="BQ188" s="87"/>
      <c r="BR188" s="87"/>
      <c r="BS188" s="87"/>
      <c r="BT188" s="87"/>
      <c r="BU188" s="87"/>
      <c r="BV188" s="87"/>
      <c r="BW188" s="87"/>
      <c r="BX188" s="87"/>
      <c r="BY188" s="87"/>
      <c r="BZ188" s="87"/>
      <c r="CA188" s="87"/>
      <c r="CB188" s="87"/>
      <c r="CC188" s="87"/>
      <c r="CD188" s="87"/>
      <c r="CE188" s="87"/>
      <c r="CF188" s="87"/>
      <c r="CG188" s="87"/>
      <c r="CH188" s="87"/>
      <c r="CI188" s="87"/>
      <c r="CJ188" s="87"/>
      <c r="CK188" s="87"/>
      <c r="CL188" s="87"/>
      <c r="CM188" s="87"/>
      <c r="CN188" s="87"/>
      <c r="CO188" s="87"/>
      <c r="CP188" s="87"/>
      <c r="CQ188" s="87"/>
      <c r="CR188" s="87"/>
      <c r="CS188" s="87"/>
      <c r="CT188" s="87"/>
      <c r="CU188" s="87"/>
      <c r="CV188" s="87"/>
      <c r="CW188" s="87"/>
      <c r="CX188" s="87"/>
      <c r="CY188" s="87"/>
      <c r="CZ188" s="87"/>
      <c r="DA188" s="87"/>
      <c r="DB188" s="87"/>
      <c r="DC188" s="87"/>
      <c r="DD188" s="87"/>
      <c r="DE188" s="87"/>
      <c r="DF188" s="87"/>
      <c r="DG188" s="87"/>
      <c r="DH188" s="87"/>
      <c r="DI188" s="87"/>
      <c r="DJ188" s="87"/>
      <c r="DK188" s="87"/>
      <c r="DL188" s="87"/>
      <c r="DM188" s="87"/>
      <c r="DN188" s="87"/>
      <c r="DO188" s="87"/>
      <c r="DP188" s="87"/>
      <c r="DQ188" s="87"/>
      <c r="DR188" s="87"/>
      <c r="DS188" s="87"/>
      <c r="DT188" s="87"/>
      <c r="DU188" s="87"/>
      <c r="DV188" s="87"/>
      <c r="DW188" s="87"/>
      <c r="DX188" s="87"/>
      <c r="DY188" s="87"/>
      <c r="DZ188" s="87"/>
      <c r="EA188" s="87"/>
      <c r="EB188" s="87"/>
      <c r="EC188" s="87"/>
      <c r="ED188" s="87"/>
      <c r="EE188" s="87"/>
      <c r="EF188" s="87"/>
      <c r="EG188" s="87"/>
      <c r="EH188" s="87"/>
      <c r="EI188" s="87"/>
      <c r="EJ188" s="87"/>
      <c r="EK188" s="87"/>
      <c r="EL188" s="87"/>
      <c r="EM188" s="87"/>
      <c r="EN188" s="87"/>
      <c r="EO188" s="87"/>
      <c r="EP188" s="87"/>
      <c r="EQ188" s="87"/>
      <c r="ER188" s="87"/>
      <c r="ES188" s="87"/>
      <c r="ET188" s="87"/>
      <c r="EU188" s="87"/>
      <c r="EV188" s="87"/>
      <c r="EW188" s="87"/>
      <c r="EX188" s="87"/>
      <c r="EY188" s="87"/>
      <c r="EZ188" s="87"/>
      <c r="FA188" s="87"/>
      <c r="FB188" s="87"/>
      <c r="FC188" s="87"/>
      <c r="FD188" s="87"/>
      <c r="FE188" s="87"/>
      <c r="FF188" s="87"/>
      <c r="FG188" s="87"/>
      <c r="FH188" s="87"/>
      <c r="FI188" s="87"/>
      <c r="FJ188" s="87"/>
      <c r="FK188" s="87"/>
      <c r="FL188" s="87"/>
      <c r="FM188" s="87"/>
      <c r="FN188" s="87"/>
      <c r="FO188" s="87"/>
      <c r="FP188" s="87"/>
      <c r="FQ188" s="87"/>
      <c r="FR188" s="87"/>
      <c r="FS188" s="87"/>
      <c r="FT188" s="87"/>
      <c r="FU188" s="87"/>
      <c r="FV188" s="87"/>
      <c r="FW188" s="87"/>
      <c r="FX188" s="87"/>
      <c r="FY188" s="87"/>
      <c r="FZ188" s="87"/>
      <c r="GA188" s="87"/>
      <c r="GB188" s="87"/>
      <c r="GC188" s="87"/>
      <c r="GD188" s="87"/>
      <c r="GE188" s="87"/>
      <c r="GF188" s="87"/>
      <c r="GG188" s="87"/>
      <c r="GH188" s="87"/>
      <c r="GI188" s="87"/>
      <c r="GJ188" s="87"/>
      <c r="GK188" s="87"/>
      <c r="GL188" s="87"/>
      <c r="GM188" s="87"/>
      <c r="GN188" s="87"/>
      <c r="GO188" s="87"/>
      <c r="GP188" s="87"/>
      <c r="GQ188" s="87"/>
      <c r="GR188" s="87"/>
      <c r="GS188" s="87"/>
      <c r="GT188" s="87"/>
      <c r="GU188" s="87"/>
      <c r="GV188" s="87"/>
      <c r="GW188" s="87"/>
      <c r="GX188" s="87"/>
      <c r="GY188" s="87"/>
      <c r="GZ188" s="87"/>
      <c r="HA188" s="87"/>
      <c r="HB188" s="87"/>
      <c r="HC188" s="87"/>
      <c r="HD188" s="87"/>
      <c r="HE188" s="87"/>
      <c r="HF188" s="87"/>
      <c r="HG188" s="87"/>
      <c r="HH188" s="87"/>
      <c r="HI188" s="87"/>
      <c r="HJ188" s="87"/>
      <c r="HK188" s="87"/>
      <c r="HL188" s="87"/>
      <c r="HM188" s="87"/>
      <c r="HN188" s="87"/>
      <c r="HO188" s="87"/>
      <c r="HP188" s="87"/>
      <c r="HQ188" s="87"/>
      <c r="HR188" s="53"/>
      <c r="HS188" s="53"/>
      <c r="HT188" s="53"/>
      <c r="HU188" s="53"/>
      <c r="HV188" s="53"/>
      <c r="HW188" s="53"/>
      <c r="HX188" s="53"/>
      <c r="HY188" s="53"/>
      <c r="HZ188" s="53"/>
      <c r="IA188" s="53"/>
      <c r="IB188" s="53"/>
      <c r="IC188" s="53"/>
      <c r="ID188" s="53"/>
    </row>
    <row r="189" spans="1:238" s="117" customFormat="1" ht="15.75" x14ac:dyDescent="0.25">
      <c r="A189" s="1" t="s">
        <v>245</v>
      </c>
      <c r="B189" s="1"/>
      <c r="C189" s="216"/>
      <c r="D189" s="216"/>
      <c r="E189" s="217"/>
      <c r="F189" s="216"/>
      <c r="G189" s="242">
        <f t="shared" si="78"/>
        <v>38275.910590000007</v>
      </c>
      <c r="H189" s="218">
        <f>H16+H177+H183</f>
        <v>32001.900000000005</v>
      </c>
      <c r="I189" s="219">
        <f>I16+I177+I183</f>
        <v>3703.1145900000001</v>
      </c>
      <c r="J189" s="220">
        <f>J16+J183</f>
        <v>2570.8959999999997</v>
      </c>
      <c r="K189" s="218">
        <f>K16+K177+K183</f>
        <v>0</v>
      </c>
      <c r="L189" s="218">
        <f>L16+L177+L183</f>
        <v>0</v>
      </c>
      <c r="M189" s="218">
        <f>M16+M177+M183</f>
        <v>0</v>
      </c>
      <c r="N189" s="221">
        <f>N16+N177+N183</f>
        <v>27205.125</v>
      </c>
      <c r="O189" s="62">
        <f t="shared" si="82"/>
        <v>27205.125</v>
      </c>
      <c r="P189" s="218">
        <f>P16+P177+P183</f>
        <v>26764.3</v>
      </c>
      <c r="Q189" s="60">
        <f>Q183+Q16</f>
        <v>440.82499999999999</v>
      </c>
      <c r="R189" s="221">
        <f>R16+R177+R183</f>
        <v>28668.924999999999</v>
      </c>
      <c r="S189" s="218">
        <f>S16+S177+S183</f>
        <v>28228.1</v>
      </c>
      <c r="T189" s="222">
        <f>T183+T16</f>
        <v>440.82499999999999</v>
      </c>
      <c r="U189" s="11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  <c r="BD189" s="87"/>
      <c r="BE189" s="87"/>
      <c r="BF189" s="87"/>
      <c r="BG189" s="87"/>
      <c r="BH189" s="87"/>
      <c r="BI189" s="87"/>
      <c r="BJ189" s="87"/>
      <c r="BK189" s="87"/>
      <c r="BL189" s="87"/>
      <c r="BM189" s="87"/>
      <c r="BN189" s="87"/>
      <c r="BO189" s="87"/>
      <c r="BP189" s="87"/>
      <c r="BQ189" s="87"/>
      <c r="BR189" s="87"/>
      <c r="BS189" s="87"/>
      <c r="BT189" s="87"/>
      <c r="BU189" s="87"/>
      <c r="BV189" s="87"/>
      <c r="BW189" s="87"/>
      <c r="BX189" s="87"/>
      <c r="BY189" s="87"/>
      <c r="BZ189" s="87"/>
      <c r="CA189" s="87"/>
      <c r="CB189" s="87"/>
      <c r="CC189" s="87"/>
      <c r="CD189" s="87"/>
      <c r="CE189" s="87"/>
      <c r="CF189" s="87"/>
      <c r="CG189" s="87"/>
      <c r="CH189" s="87"/>
      <c r="CI189" s="87"/>
      <c r="CJ189" s="87"/>
      <c r="CK189" s="87"/>
      <c r="CL189" s="87"/>
      <c r="CM189" s="87"/>
      <c r="CN189" s="87"/>
      <c r="CO189" s="87"/>
      <c r="CP189" s="87"/>
      <c r="CQ189" s="87"/>
      <c r="CR189" s="87"/>
      <c r="CS189" s="87"/>
      <c r="CT189" s="87"/>
      <c r="CU189" s="87"/>
      <c r="CV189" s="87"/>
      <c r="CW189" s="87"/>
      <c r="CX189" s="87"/>
      <c r="CY189" s="87"/>
      <c r="CZ189" s="87"/>
      <c r="DA189" s="87"/>
      <c r="DB189" s="87"/>
      <c r="DC189" s="87"/>
      <c r="DD189" s="87"/>
      <c r="DE189" s="87"/>
      <c r="DF189" s="87"/>
      <c r="DG189" s="87"/>
      <c r="DH189" s="87"/>
      <c r="DI189" s="87"/>
      <c r="DJ189" s="87"/>
      <c r="DK189" s="87"/>
      <c r="DL189" s="87"/>
      <c r="DM189" s="87"/>
      <c r="DN189" s="87"/>
      <c r="DO189" s="87"/>
      <c r="DP189" s="87"/>
      <c r="DQ189" s="87"/>
      <c r="DR189" s="87"/>
      <c r="DS189" s="87"/>
      <c r="DT189" s="87"/>
      <c r="DU189" s="87"/>
      <c r="DV189" s="87"/>
      <c r="DW189" s="87"/>
      <c r="DX189" s="87"/>
      <c r="DY189" s="87"/>
      <c r="DZ189" s="87"/>
      <c r="EA189" s="87"/>
      <c r="EB189" s="87"/>
      <c r="EC189" s="87"/>
      <c r="ED189" s="87"/>
      <c r="EE189" s="87"/>
      <c r="EF189" s="87"/>
      <c r="EG189" s="87"/>
      <c r="EH189" s="87"/>
      <c r="EI189" s="87"/>
      <c r="EJ189" s="87"/>
      <c r="EK189" s="87"/>
      <c r="EL189" s="87"/>
      <c r="EM189" s="87"/>
      <c r="EN189" s="87"/>
      <c r="EO189" s="87"/>
      <c r="EP189" s="87"/>
      <c r="EQ189" s="87"/>
      <c r="ER189" s="87"/>
      <c r="ES189" s="87"/>
      <c r="ET189" s="87"/>
      <c r="EU189" s="87"/>
      <c r="EV189" s="87"/>
      <c r="EW189" s="87"/>
      <c r="EX189" s="87"/>
      <c r="EY189" s="87"/>
      <c r="EZ189" s="87"/>
      <c r="FA189" s="87"/>
      <c r="FB189" s="87"/>
      <c r="FC189" s="87"/>
      <c r="FD189" s="87"/>
      <c r="FE189" s="87"/>
      <c r="FF189" s="87"/>
      <c r="FG189" s="87"/>
      <c r="FH189" s="87"/>
      <c r="FI189" s="87"/>
      <c r="FJ189" s="87"/>
      <c r="FK189" s="87"/>
      <c r="FL189" s="87"/>
      <c r="FM189" s="87"/>
      <c r="FN189" s="87"/>
      <c r="FO189" s="87"/>
      <c r="FP189" s="87"/>
      <c r="FQ189" s="87"/>
      <c r="FR189" s="87"/>
      <c r="FS189" s="87"/>
      <c r="FT189" s="87"/>
      <c r="FU189" s="87"/>
      <c r="FV189" s="87"/>
      <c r="FW189" s="87"/>
      <c r="FX189" s="87"/>
      <c r="FY189" s="87"/>
      <c r="FZ189" s="87"/>
      <c r="GA189" s="87"/>
      <c r="GB189" s="87"/>
      <c r="GC189" s="87"/>
      <c r="GD189" s="87"/>
      <c r="GE189" s="87"/>
      <c r="GF189" s="87"/>
      <c r="GG189" s="87"/>
      <c r="GH189" s="87"/>
      <c r="GI189" s="87"/>
      <c r="GJ189" s="87"/>
      <c r="GK189" s="87"/>
      <c r="GL189" s="87"/>
      <c r="GM189" s="87"/>
      <c r="GN189" s="87"/>
      <c r="GO189" s="87"/>
      <c r="GP189" s="87"/>
      <c r="GQ189" s="87"/>
      <c r="GR189" s="87"/>
      <c r="GS189" s="87"/>
      <c r="GT189" s="87"/>
      <c r="GU189" s="87"/>
      <c r="GV189" s="87"/>
      <c r="GW189" s="87"/>
      <c r="GX189" s="87"/>
      <c r="GY189" s="87"/>
      <c r="GZ189" s="87"/>
      <c r="HA189" s="87"/>
      <c r="HB189" s="87"/>
      <c r="HC189" s="87"/>
      <c r="HD189" s="87"/>
      <c r="HE189" s="87"/>
      <c r="HF189" s="87"/>
      <c r="HG189" s="87"/>
      <c r="HH189" s="87"/>
      <c r="HI189" s="87"/>
      <c r="HJ189" s="87"/>
      <c r="HK189" s="87"/>
      <c r="HL189" s="87"/>
      <c r="HM189" s="87"/>
      <c r="HN189" s="87"/>
      <c r="HO189" s="87"/>
      <c r="HP189" s="87"/>
      <c r="HQ189" s="87"/>
      <c r="HR189" s="53"/>
      <c r="HS189" s="53"/>
      <c r="HT189" s="53"/>
      <c r="HU189" s="53"/>
      <c r="HV189" s="53"/>
      <c r="HW189" s="53"/>
      <c r="HX189" s="53"/>
      <c r="HY189" s="53"/>
      <c r="HZ189" s="53"/>
      <c r="IA189" s="53"/>
      <c r="IB189" s="53"/>
      <c r="IC189" s="53"/>
      <c r="ID189" s="53"/>
    </row>
    <row r="190" spans="1:238" s="87" customFormat="1" x14ac:dyDescent="0.25">
      <c r="A190" s="10"/>
      <c r="B190" s="11"/>
      <c r="C190" s="12"/>
      <c r="D190" s="12"/>
      <c r="E190" s="13"/>
      <c r="F190" s="14"/>
      <c r="G190" s="14"/>
      <c r="H190" s="15"/>
      <c r="I190" s="15"/>
      <c r="J190" s="15"/>
      <c r="K190" s="15"/>
      <c r="L190" s="16"/>
      <c r="M190" s="16"/>
      <c r="N190" s="15"/>
      <c r="O190" s="15"/>
      <c r="P190" s="15"/>
      <c r="Q190" s="15"/>
      <c r="R190" s="15"/>
      <c r="S190" s="15"/>
      <c r="T190" s="15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  <c r="GK190" s="11"/>
      <c r="GL190" s="11"/>
      <c r="GM190" s="11"/>
      <c r="GN190" s="11"/>
      <c r="GO190" s="11"/>
      <c r="GP190" s="11"/>
      <c r="GQ190" s="11"/>
      <c r="GR190" s="11"/>
      <c r="GS190" s="11"/>
      <c r="GT190" s="11"/>
      <c r="GU190" s="11"/>
      <c r="GV190" s="11"/>
      <c r="GW190" s="11"/>
      <c r="GX190" s="11"/>
      <c r="GY190" s="11"/>
      <c r="GZ190" s="11"/>
      <c r="HA190" s="11"/>
      <c r="HB190" s="11"/>
      <c r="HC190" s="11"/>
      <c r="HD190" s="11"/>
      <c r="HE190" s="11"/>
      <c r="HF190" s="11"/>
      <c r="HG190" s="11"/>
      <c r="HH190" s="11"/>
      <c r="HI190" s="11"/>
      <c r="HJ190" s="11"/>
      <c r="HK190" s="11"/>
      <c r="HL190" s="11"/>
      <c r="HM190" s="11"/>
      <c r="HN190" s="11"/>
      <c r="HO190" s="11"/>
      <c r="HP190" s="11"/>
      <c r="HQ190" s="53"/>
      <c r="HR190" s="53"/>
      <c r="HS190" s="53"/>
      <c r="HT190" s="53"/>
      <c r="HU190" s="53"/>
      <c r="HV190" s="53"/>
      <c r="HW190" s="53"/>
      <c r="HX190" s="53"/>
      <c r="HY190" s="53"/>
      <c r="HZ190" s="53"/>
      <c r="IA190" s="53"/>
      <c r="IB190" s="53"/>
      <c r="IC190" s="53"/>
      <c r="ID190" s="53"/>
    </row>
    <row r="191" spans="1:238" s="87" customFormat="1" x14ac:dyDescent="0.25">
      <c r="A191" s="10"/>
      <c r="B191" s="11"/>
      <c r="C191" s="12"/>
      <c r="D191" s="12"/>
      <c r="E191" s="13"/>
      <c r="F191" s="223"/>
      <c r="G191" s="223"/>
      <c r="H191" s="224"/>
      <c r="I191" s="225"/>
      <c r="J191" s="224"/>
      <c r="K191" s="224"/>
      <c r="L191" s="226"/>
      <c r="M191" s="226"/>
      <c r="N191" s="224"/>
      <c r="O191" s="224"/>
      <c r="P191" s="224"/>
      <c r="Q191" s="224"/>
      <c r="R191" s="224"/>
      <c r="S191" s="224"/>
      <c r="T191" s="224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  <c r="GU191" s="11"/>
      <c r="GV191" s="11"/>
      <c r="GW191" s="11"/>
      <c r="GX191" s="11"/>
      <c r="GY191" s="11"/>
      <c r="GZ191" s="11"/>
      <c r="HA191" s="11"/>
      <c r="HB191" s="11"/>
      <c r="HC191" s="11"/>
      <c r="HD191" s="11"/>
      <c r="HE191" s="11"/>
      <c r="HF191" s="11"/>
      <c r="HG191" s="11"/>
      <c r="HH191" s="11"/>
      <c r="HI191" s="11"/>
      <c r="HJ191" s="11"/>
      <c r="HK191" s="11"/>
      <c r="HL191" s="11"/>
      <c r="HM191" s="11"/>
      <c r="HN191" s="11"/>
      <c r="HO191" s="11"/>
      <c r="HP191" s="11"/>
      <c r="HQ191" s="53"/>
      <c r="HR191" s="53"/>
      <c r="HS191" s="53"/>
      <c r="HT191" s="53"/>
      <c r="HU191" s="53"/>
      <c r="HV191" s="53"/>
      <c r="HW191" s="53"/>
      <c r="HX191" s="53"/>
      <c r="HY191" s="53"/>
      <c r="HZ191" s="53"/>
      <c r="IA191" s="53"/>
      <c r="IB191" s="53"/>
      <c r="IC191" s="53"/>
      <c r="ID191" s="53"/>
    </row>
    <row r="192" spans="1:238" s="87" customFormat="1" ht="14.25" x14ac:dyDescent="0.2">
      <c r="A192" s="10"/>
      <c r="B192" s="72"/>
      <c r="C192" s="227"/>
      <c r="D192" s="227"/>
      <c r="E192" s="228"/>
      <c r="F192" s="229"/>
      <c r="G192" s="229"/>
      <c r="H192" s="230"/>
      <c r="I192" s="231"/>
      <c r="J192" s="231"/>
      <c r="K192" s="231"/>
      <c r="L192" s="232"/>
      <c r="M192" s="232"/>
      <c r="N192" s="231"/>
      <c r="O192" s="231"/>
      <c r="P192" s="231"/>
      <c r="Q192" s="231"/>
      <c r="R192" s="231"/>
      <c r="S192" s="231"/>
      <c r="T192" s="231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  <c r="BZ192" s="72"/>
      <c r="CA192" s="72"/>
      <c r="CB192" s="72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2"/>
      <c r="DK192" s="72"/>
      <c r="DL192" s="72"/>
      <c r="DM192" s="72"/>
      <c r="DN192" s="72"/>
      <c r="DO192" s="72"/>
      <c r="DP192" s="72"/>
      <c r="DQ192" s="72"/>
      <c r="DR192" s="72"/>
      <c r="DS192" s="72"/>
      <c r="DT192" s="72"/>
      <c r="DU192" s="72"/>
      <c r="DV192" s="72"/>
      <c r="DW192" s="72"/>
      <c r="DX192" s="72"/>
      <c r="DY192" s="72"/>
      <c r="DZ192" s="72"/>
      <c r="EA192" s="72"/>
      <c r="EB192" s="72"/>
      <c r="EC192" s="72"/>
      <c r="ED192" s="72"/>
      <c r="EE192" s="72"/>
      <c r="EF192" s="72"/>
      <c r="EG192" s="72"/>
      <c r="EH192" s="72"/>
      <c r="EI192" s="72"/>
      <c r="EJ192" s="72"/>
      <c r="EK192" s="72"/>
      <c r="EL192" s="72"/>
      <c r="EM192" s="72"/>
      <c r="EN192" s="72"/>
      <c r="EO192" s="72"/>
      <c r="EP192" s="72"/>
      <c r="EQ192" s="72"/>
      <c r="ER192" s="72"/>
      <c r="ES192" s="72"/>
      <c r="ET192" s="72"/>
      <c r="EU192" s="72"/>
      <c r="EV192" s="72"/>
      <c r="EW192" s="72"/>
      <c r="EX192" s="72"/>
      <c r="EY192" s="72"/>
      <c r="EZ192" s="72"/>
      <c r="FA192" s="72"/>
      <c r="FB192" s="72"/>
      <c r="FC192" s="72"/>
      <c r="FD192" s="72"/>
      <c r="FE192" s="72"/>
      <c r="FF192" s="72"/>
      <c r="FG192" s="72"/>
      <c r="FH192" s="72"/>
      <c r="FI192" s="72"/>
      <c r="FJ192" s="72"/>
      <c r="FK192" s="72"/>
      <c r="FL192" s="72"/>
      <c r="FM192" s="72"/>
      <c r="FN192" s="72"/>
      <c r="FO192" s="72"/>
      <c r="FP192" s="72"/>
      <c r="FQ192" s="72"/>
      <c r="FR192" s="72"/>
      <c r="FS192" s="72"/>
      <c r="FT192" s="72"/>
      <c r="FU192" s="72"/>
      <c r="FV192" s="72"/>
      <c r="FW192" s="72"/>
      <c r="FX192" s="72"/>
      <c r="FY192" s="72"/>
      <c r="FZ192" s="72"/>
      <c r="GA192" s="72"/>
      <c r="GB192" s="72"/>
      <c r="GC192" s="72"/>
      <c r="GD192" s="72"/>
      <c r="GE192" s="72"/>
      <c r="GF192" s="72"/>
      <c r="GG192" s="72"/>
      <c r="GH192" s="72"/>
      <c r="GI192" s="72"/>
      <c r="GJ192" s="72"/>
      <c r="GK192" s="72"/>
      <c r="GL192" s="72"/>
      <c r="GM192" s="72"/>
      <c r="GN192" s="72"/>
      <c r="GO192" s="72"/>
      <c r="GP192" s="72"/>
      <c r="GQ192" s="72"/>
      <c r="GR192" s="72"/>
      <c r="GS192" s="72"/>
      <c r="GT192" s="72"/>
      <c r="GU192" s="72"/>
      <c r="GV192" s="72"/>
      <c r="GW192" s="72"/>
      <c r="GX192" s="72"/>
      <c r="GY192" s="72"/>
      <c r="GZ192" s="72"/>
      <c r="HA192" s="72"/>
      <c r="HB192" s="72"/>
      <c r="HC192" s="72"/>
      <c r="HD192" s="72"/>
      <c r="HE192" s="72"/>
      <c r="HF192" s="72"/>
      <c r="HG192" s="72"/>
      <c r="HH192" s="72"/>
      <c r="HI192" s="72"/>
      <c r="HJ192" s="72"/>
      <c r="HK192" s="72"/>
      <c r="HL192" s="72"/>
      <c r="HM192" s="72"/>
      <c r="HN192" s="72"/>
      <c r="HO192" s="72"/>
      <c r="HP192" s="72"/>
      <c r="HQ192" s="73"/>
      <c r="HR192" s="73"/>
      <c r="HS192" s="73"/>
      <c r="HT192" s="73"/>
      <c r="HU192" s="73"/>
      <c r="HV192" s="73"/>
      <c r="HW192" s="73"/>
      <c r="HX192" s="73"/>
      <c r="HY192" s="73"/>
      <c r="HZ192" s="73"/>
      <c r="IA192" s="73"/>
      <c r="IB192" s="73"/>
      <c r="IC192" s="53"/>
      <c r="ID192" s="53"/>
    </row>
    <row r="193" spans="1:238" s="87" customFormat="1" ht="14.25" x14ac:dyDescent="0.2">
      <c r="A193" s="10"/>
      <c r="B193" s="72"/>
      <c r="C193" s="227"/>
      <c r="D193" s="227"/>
      <c r="E193" s="228"/>
      <c r="F193" s="229"/>
      <c r="G193" s="229"/>
      <c r="H193" s="233"/>
      <c r="I193" s="234"/>
      <c r="J193" s="234"/>
      <c r="K193" s="234"/>
      <c r="L193" s="235"/>
      <c r="M193" s="235"/>
      <c r="N193" s="233"/>
      <c r="O193" s="234"/>
      <c r="P193" s="234"/>
      <c r="Q193" s="234"/>
      <c r="R193" s="234"/>
      <c r="S193" s="233"/>
      <c r="T193" s="233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/>
      <c r="AP193" s="72"/>
      <c r="AQ193" s="72"/>
      <c r="AR193" s="72"/>
      <c r="AS193" s="72"/>
      <c r="AT193" s="72"/>
      <c r="AU193" s="72"/>
      <c r="AV193" s="72"/>
      <c r="AW193" s="72"/>
      <c r="AX193" s="72"/>
      <c r="AY193" s="72"/>
      <c r="AZ193" s="72"/>
      <c r="BA193" s="72"/>
      <c r="BB193" s="72"/>
      <c r="BC193" s="72"/>
      <c r="BD193" s="72"/>
      <c r="BE193" s="72"/>
      <c r="BF193" s="72"/>
      <c r="BG193" s="72"/>
      <c r="BH193" s="72"/>
      <c r="BI193" s="72"/>
      <c r="BJ193" s="72"/>
      <c r="BK193" s="72"/>
      <c r="BL193" s="72"/>
      <c r="BM193" s="72"/>
      <c r="BN193" s="72"/>
      <c r="BO193" s="72"/>
      <c r="BP193" s="72"/>
      <c r="BQ193" s="72"/>
      <c r="BR193" s="72"/>
      <c r="BS193" s="72"/>
      <c r="BT193" s="72"/>
      <c r="BU193" s="72"/>
      <c r="BV193" s="72"/>
      <c r="BW193" s="72"/>
      <c r="BX193" s="72"/>
      <c r="BY193" s="72"/>
      <c r="BZ193" s="72"/>
      <c r="CA193" s="72"/>
      <c r="CB193" s="72"/>
      <c r="CC193" s="72"/>
      <c r="CD193" s="72"/>
      <c r="CE193" s="72"/>
      <c r="CF193" s="72"/>
      <c r="CG193" s="72"/>
      <c r="CH193" s="72"/>
      <c r="CI193" s="72"/>
      <c r="CJ193" s="72"/>
      <c r="CK193" s="72"/>
      <c r="CL193" s="72"/>
      <c r="CM193" s="72"/>
      <c r="CN193" s="72"/>
      <c r="CO193" s="72"/>
      <c r="CP193" s="72"/>
      <c r="CQ193" s="72"/>
      <c r="CR193" s="72"/>
      <c r="CS193" s="72"/>
      <c r="CT193" s="72"/>
      <c r="CU193" s="72"/>
      <c r="CV193" s="72"/>
      <c r="CW193" s="72"/>
      <c r="CX193" s="72"/>
      <c r="CY193" s="72"/>
      <c r="CZ193" s="72"/>
      <c r="DA193" s="72"/>
      <c r="DB193" s="72"/>
      <c r="DC193" s="72"/>
      <c r="DD193" s="72"/>
      <c r="DE193" s="72"/>
      <c r="DF193" s="72"/>
      <c r="DG193" s="72"/>
      <c r="DH193" s="72"/>
      <c r="DI193" s="72"/>
      <c r="DJ193" s="72"/>
      <c r="DK193" s="72"/>
      <c r="DL193" s="72"/>
      <c r="DM193" s="72"/>
      <c r="DN193" s="72"/>
      <c r="DO193" s="72"/>
      <c r="DP193" s="72"/>
      <c r="DQ193" s="72"/>
      <c r="DR193" s="72"/>
      <c r="DS193" s="72"/>
      <c r="DT193" s="72"/>
      <c r="DU193" s="72"/>
      <c r="DV193" s="72"/>
      <c r="DW193" s="72"/>
      <c r="DX193" s="72"/>
      <c r="DY193" s="72"/>
      <c r="DZ193" s="72"/>
      <c r="EA193" s="72"/>
      <c r="EB193" s="72"/>
      <c r="EC193" s="72"/>
      <c r="ED193" s="72"/>
      <c r="EE193" s="72"/>
      <c r="EF193" s="72"/>
      <c r="EG193" s="72"/>
      <c r="EH193" s="72"/>
      <c r="EI193" s="72"/>
      <c r="EJ193" s="72"/>
      <c r="EK193" s="72"/>
      <c r="EL193" s="72"/>
      <c r="EM193" s="72"/>
      <c r="EN193" s="72"/>
      <c r="EO193" s="72"/>
      <c r="EP193" s="72"/>
      <c r="EQ193" s="72"/>
      <c r="ER193" s="72"/>
      <c r="ES193" s="72"/>
      <c r="ET193" s="72"/>
      <c r="EU193" s="72"/>
      <c r="EV193" s="72"/>
      <c r="EW193" s="72"/>
      <c r="EX193" s="72"/>
      <c r="EY193" s="72"/>
      <c r="EZ193" s="72"/>
      <c r="FA193" s="72"/>
      <c r="FB193" s="72"/>
      <c r="FC193" s="72"/>
      <c r="FD193" s="72"/>
      <c r="FE193" s="72"/>
      <c r="FF193" s="72"/>
      <c r="FG193" s="72"/>
      <c r="FH193" s="72"/>
      <c r="FI193" s="72"/>
      <c r="FJ193" s="72"/>
      <c r="FK193" s="72"/>
      <c r="FL193" s="72"/>
      <c r="FM193" s="72"/>
      <c r="FN193" s="72"/>
      <c r="FO193" s="72"/>
      <c r="FP193" s="72"/>
      <c r="FQ193" s="72"/>
      <c r="FR193" s="72"/>
      <c r="FS193" s="72"/>
      <c r="FT193" s="72"/>
      <c r="FU193" s="72"/>
      <c r="FV193" s="72"/>
      <c r="FW193" s="72"/>
      <c r="FX193" s="72"/>
      <c r="FY193" s="72"/>
      <c r="FZ193" s="72"/>
      <c r="GA193" s="72"/>
      <c r="GB193" s="72"/>
      <c r="GC193" s="72"/>
      <c r="GD193" s="72"/>
      <c r="GE193" s="72"/>
      <c r="GF193" s="72"/>
      <c r="GG193" s="72"/>
      <c r="GH193" s="72"/>
      <c r="GI193" s="72"/>
      <c r="GJ193" s="72"/>
      <c r="GK193" s="72"/>
      <c r="GL193" s="72"/>
      <c r="GM193" s="72"/>
      <c r="GN193" s="72"/>
      <c r="GO193" s="72"/>
      <c r="GP193" s="72"/>
      <c r="GQ193" s="72"/>
      <c r="GR193" s="72"/>
      <c r="GS193" s="72"/>
      <c r="GT193" s="72"/>
      <c r="GU193" s="72"/>
      <c r="GV193" s="72"/>
      <c r="GW193" s="72"/>
      <c r="GX193" s="72"/>
      <c r="GY193" s="72"/>
      <c r="GZ193" s="72"/>
      <c r="HA193" s="72"/>
      <c r="HB193" s="72"/>
      <c r="HC193" s="72"/>
      <c r="HD193" s="72"/>
      <c r="HE193" s="72"/>
      <c r="HF193" s="72"/>
      <c r="HG193" s="72"/>
      <c r="HH193" s="72"/>
      <c r="HI193" s="72"/>
      <c r="HJ193" s="72"/>
      <c r="HK193" s="72"/>
      <c r="HL193" s="72"/>
      <c r="HM193" s="72"/>
      <c r="HN193" s="72"/>
      <c r="HO193" s="72"/>
      <c r="HP193" s="72"/>
      <c r="HQ193" s="73"/>
      <c r="HR193" s="73"/>
      <c r="HS193" s="73"/>
      <c r="HT193" s="73"/>
      <c r="HU193" s="73"/>
      <c r="HV193" s="73"/>
      <c r="HW193" s="73"/>
      <c r="HX193" s="73"/>
      <c r="HY193" s="73"/>
      <c r="HZ193" s="73"/>
      <c r="IA193" s="73"/>
      <c r="IB193" s="73"/>
      <c r="IC193" s="53"/>
      <c r="ID193" s="53"/>
    </row>
    <row r="194" spans="1:238" s="87" customFormat="1" ht="14.25" x14ac:dyDescent="0.2">
      <c r="A194" s="10"/>
      <c r="B194" s="72"/>
      <c r="C194" s="227"/>
      <c r="D194" s="227"/>
      <c r="E194" s="228"/>
      <c r="F194" s="229"/>
      <c r="G194" s="229"/>
      <c r="H194" s="231"/>
      <c r="I194" s="231"/>
      <c r="J194" s="231"/>
      <c r="K194" s="231"/>
      <c r="L194" s="232"/>
      <c r="M194" s="232"/>
      <c r="N194" s="231"/>
      <c r="O194" s="231"/>
      <c r="P194" s="231"/>
      <c r="Q194" s="231"/>
      <c r="R194" s="231"/>
      <c r="S194" s="231"/>
      <c r="T194" s="231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72"/>
      <c r="AR194" s="72"/>
      <c r="AS194" s="72"/>
      <c r="AT194" s="72"/>
      <c r="AU194" s="72"/>
      <c r="AV194" s="72"/>
      <c r="AW194" s="72"/>
      <c r="AX194" s="72"/>
      <c r="AY194" s="72"/>
      <c r="AZ194" s="72"/>
      <c r="BA194" s="72"/>
      <c r="BB194" s="72"/>
      <c r="BC194" s="72"/>
      <c r="BD194" s="72"/>
      <c r="BE194" s="72"/>
      <c r="BF194" s="72"/>
      <c r="BG194" s="72"/>
      <c r="BH194" s="72"/>
      <c r="BI194" s="72"/>
      <c r="BJ194" s="72"/>
      <c r="BK194" s="72"/>
      <c r="BL194" s="72"/>
      <c r="BM194" s="72"/>
      <c r="BN194" s="72"/>
      <c r="BO194" s="72"/>
      <c r="BP194" s="72"/>
      <c r="BQ194" s="72"/>
      <c r="BR194" s="72"/>
      <c r="BS194" s="72"/>
      <c r="BT194" s="72"/>
      <c r="BU194" s="72"/>
      <c r="BV194" s="72"/>
      <c r="BW194" s="72"/>
      <c r="BX194" s="72"/>
      <c r="BY194" s="72"/>
      <c r="BZ194" s="72"/>
      <c r="CA194" s="72"/>
      <c r="CB194" s="72"/>
      <c r="CC194" s="72"/>
      <c r="CD194" s="72"/>
      <c r="CE194" s="72"/>
      <c r="CF194" s="72"/>
      <c r="CG194" s="72"/>
      <c r="CH194" s="72"/>
      <c r="CI194" s="72"/>
      <c r="CJ194" s="72"/>
      <c r="CK194" s="72"/>
      <c r="CL194" s="72"/>
      <c r="CM194" s="72"/>
      <c r="CN194" s="72"/>
      <c r="CO194" s="72"/>
      <c r="CP194" s="72"/>
      <c r="CQ194" s="72"/>
      <c r="CR194" s="72"/>
      <c r="CS194" s="72"/>
      <c r="CT194" s="72"/>
      <c r="CU194" s="72"/>
      <c r="CV194" s="72"/>
      <c r="CW194" s="72"/>
      <c r="CX194" s="72"/>
      <c r="CY194" s="72"/>
      <c r="CZ194" s="72"/>
      <c r="DA194" s="72"/>
      <c r="DB194" s="72"/>
      <c r="DC194" s="72"/>
      <c r="DD194" s="72"/>
      <c r="DE194" s="72"/>
      <c r="DF194" s="72"/>
      <c r="DG194" s="72"/>
      <c r="DH194" s="72"/>
      <c r="DI194" s="72"/>
      <c r="DJ194" s="72"/>
      <c r="DK194" s="72"/>
      <c r="DL194" s="72"/>
      <c r="DM194" s="72"/>
      <c r="DN194" s="72"/>
      <c r="DO194" s="72"/>
      <c r="DP194" s="72"/>
      <c r="DQ194" s="72"/>
      <c r="DR194" s="72"/>
      <c r="DS194" s="72"/>
      <c r="DT194" s="72"/>
      <c r="DU194" s="72"/>
      <c r="DV194" s="72"/>
      <c r="DW194" s="72"/>
      <c r="DX194" s="72"/>
      <c r="DY194" s="72"/>
      <c r="DZ194" s="72"/>
      <c r="EA194" s="72"/>
      <c r="EB194" s="72"/>
      <c r="EC194" s="72"/>
      <c r="ED194" s="72"/>
      <c r="EE194" s="72"/>
      <c r="EF194" s="72"/>
      <c r="EG194" s="72"/>
      <c r="EH194" s="72"/>
      <c r="EI194" s="72"/>
      <c r="EJ194" s="72"/>
      <c r="EK194" s="72"/>
      <c r="EL194" s="72"/>
      <c r="EM194" s="72"/>
      <c r="EN194" s="72"/>
      <c r="EO194" s="72"/>
      <c r="EP194" s="72"/>
      <c r="EQ194" s="72"/>
      <c r="ER194" s="72"/>
      <c r="ES194" s="72"/>
      <c r="ET194" s="72"/>
      <c r="EU194" s="72"/>
      <c r="EV194" s="72"/>
      <c r="EW194" s="72"/>
      <c r="EX194" s="72"/>
      <c r="EY194" s="72"/>
      <c r="EZ194" s="72"/>
      <c r="FA194" s="72"/>
      <c r="FB194" s="72"/>
      <c r="FC194" s="72"/>
      <c r="FD194" s="72"/>
      <c r="FE194" s="72"/>
      <c r="FF194" s="72"/>
      <c r="FG194" s="72"/>
      <c r="FH194" s="72"/>
      <c r="FI194" s="72"/>
      <c r="FJ194" s="72"/>
      <c r="FK194" s="72"/>
      <c r="FL194" s="72"/>
      <c r="FM194" s="72"/>
      <c r="FN194" s="72"/>
      <c r="FO194" s="72"/>
      <c r="FP194" s="72"/>
      <c r="FQ194" s="72"/>
      <c r="FR194" s="72"/>
      <c r="FS194" s="72"/>
      <c r="FT194" s="72"/>
      <c r="FU194" s="72"/>
      <c r="FV194" s="72"/>
      <c r="FW194" s="72"/>
      <c r="FX194" s="72"/>
      <c r="FY194" s="72"/>
      <c r="FZ194" s="72"/>
      <c r="GA194" s="72"/>
      <c r="GB194" s="72"/>
      <c r="GC194" s="72"/>
      <c r="GD194" s="72"/>
      <c r="GE194" s="72"/>
      <c r="GF194" s="72"/>
      <c r="GG194" s="72"/>
      <c r="GH194" s="72"/>
      <c r="GI194" s="72"/>
      <c r="GJ194" s="72"/>
      <c r="GK194" s="72"/>
      <c r="GL194" s="72"/>
      <c r="GM194" s="72"/>
      <c r="GN194" s="72"/>
      <c r="GO194" s="72"/>
      <c r="GP194" s="72"/>
      <c r="GQ194" s="72"/>
      <c r="GR194" s="72"/>
      <c r="GS194" s="72"/>
      <c r="GT194" s="72"/>
      <c r="GU194" s="72"/>
      <c r="GV194" s="72"/>
      <c r="GW194" s="72"/>
      <c r="GX194" s="72"/>
      <c r="GY194" s="72"/>
      <c r="GZ194" s="72"/>
      <c r="HA194" s="72"/>
      <c r="HB194" s="72"/>
      <c r="HC194" s="72"/>
      <c r="HD194" s="72"/>
      <c r="HE194" s="72"/>
      <c r="HF194" s="72"/>
      <c r="HG194" s="72"/>
      <c r="HH194" s="72"/>
      <c r="HI194" s="72"/>
      <c r="HJ194" s="72"/>
      <c r="HK194" s="72"/>
      <c r="HL194" s="72"/>
      <c r="HM194" s="72"/>
      <c r="HN194" s="72"/>
      <c r="HO194" s="72"/>
      <c r="HP194" s="72"/>
      <c r="HQ194" s="73"/>
      <c r="HR194" s="73"/>
      <c r="HS194" s="73"/>
      <c r="HT194" s="73"/>
      <c r="HU194" s="73"/>
      <c r="HV194" s="73"/>
      <c r="HW194" s="73"/>
      <c r="HX194" s="73"/>
      <c r="HY194" s="73"/>
      <c r="HZ194" s="73"/>
      <c r="IA194" s="73"/>
      <c r="IB194" s="73"/>
      <c r="IC194" s="53"/>
      <c r="ID194" s="53"/>
    </row>
    <row r="195" spans="1:238" s="87" customFormat="1" x14ac:dyDescent="0.25">
      <c r="A195" s="236"/>
      <c r="C195" s="237"/>
      <c r="D195" s="237"/>
      <c r="E195" s="238"/>
      <c r="F195" s="239"/>
      <c r="G195" s="239"/>
      <c r="H195" s="240"/>
      <c r="I195" s="240"/>
      <c r="J195" s="240"/>
      <c r="K195" s="240"/>
      <c r="L195" s="241"/>
      <c r="M195" s="241"/>
      <c r="N195" s="240"/>
      <c r="O195" s="240"/>
      <c r="P195" s="240"/>
      <c r="Q195" s="240"/>
      <c r="R195" s="240"/>
      <c r="S195" s="240"/>
      <c r="T195" s="240"/>
      <c r="HQ195" s="159"/>
      <c r="HR195" s="159"/>
      <c r="HS195" s="159"/>
      <c r="HT195" s="159"/>
      <c r="HU195" s="159"/>
      <c r="HV195" s="159"/>
      <c r="HW195" s="159"/>
      <c r="HX195" s="159"/>
      <c r="HY195" s="159"/>
      <c r="HZ195" s="159"/>
      <c r="IA195" s="159"/>
      <c r="IB195" s="159"/>
      <c r="IC195" s="53"/>
      <c r="ID195" s="53"/>
    </row>
    <row r="196" spans="1:238" s="87" customFormat="1" x14ac:dyDescent="0.25">
      <c r="A196" s="10"/>
      <c r="B196" s="11"/>
      <c r="C196" s="12"/>
      <c r="D196" s="12"/>
      <c r="E196" s="13"/>
      <c r="F196" s="223"/>
      <c r="G196" s="223"/>
      <c r="H196" s="224"/>
      <c r="I196" s="224"/>
      <c r="J196" s="224"/>
      <c r="K196" s="224"/>
      <c r="L196" s="226"/>
      <c r="M196" s="226"/>
      <c r="N196" s="224"/>
      <c r="O196" s="224"/>
      <c r="P196" s="224"/>
      <c r="Q196" s="224"/>
      <c r="R196" s="224"/>
      <c r="S196" s="224"/>
      <c r="T196" s="224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1"/>
      <c r="GI196" s="11"/>
      <c r="GJ196" s="11"/>
      <c r="GK196" s="11"/>
      <c r="GL196" s="11"/>
      <c r="GM196" s="11"/>
      <c r="GN196" s="11"/>
      <c r="GO196" s="11"/>
      <c r="GP196" s="11"/>
      <c r="GQ196" s="11"/>
      <c r="GR196" s="11"/>
      <c r="GS196" s="11"/>
      <c r="GT196" s="11"/>
      <c r="GU196" s="11"/>
      <c r="GV196" s="11"/>
      <c r="GW196" s="11"/>
      <c r="GX196" s="11"/>
      <c r="GY196" s="11"/>
      <c r="GZ196" s="11"/>
      <c r="HA196" s="11"/>
      <c r="HB196" s="11"/>
      <c r="HC196" s="11"/>
      <c r="HD196" s="11"/>
      <c r="HE196" s="11"/>
      <c r="HF196" s="11"/>
      <c r="HG196" s="11"/>
      <c r="HH196" s="11"/>
      <c r="HI196" s="11"/>
      <c r="HJ196" s="11"/>
      <c r="HK196" s="11"/>
      <c r="HL196" s="11"/>
      <c r="HM196" s="11"/>
      <c r="HN196" s="11"/>
      <c r="HO196" s="11"/>
      <c r="HP196" s="11"/>
      <c r="HQ196" s="53"/>
      <c r="HR196" s="53"/>
      <c r="HS196" s="53"/>
      <c r="HT196" s="53"/>
      <c r="HU196" s="53"/>
      <c r="HV196" s="53"/>
      <c r="HW196" s="53"/>
      <c r="HX196" s="53"/>
      <c r="HY196" s="53"/>
      <c r="HZ196" s="53"/>
      <c r="IA196" s="53"/>
      <c r="IB196" s="53"/>
      <c r="IC196" s="53"/>
      <c r="ID196" s="53"/>
    </row>
    <row r="197" spans="1:238" s="117" customFormat="1" x14ac:dyDescent="0.25">
      <c r="A197" s="10"/>
      <c r="B197" s="72"/>
      <c r="C197" s="227"/>
      <c r="D197" s="227"/>
      <c r="E197" s="228"/>
      <c r="F197" s="229"/>
      <c r="G197" s="229"/>
      <c r="H197" s="231"/>
      <c r="I197" s="231"/>
      <c r="J197" s="231"/>
      <c r="K197" s="231"/>
      <c r="L197" s="232"/>
      <c r="M197" s="232"/>
      <c r="N197" s="231"/>
      <c r="O197" s="231"/>
      <c r="P197" s="231"/>
      <c r="Q197" s="231"/>
      <c r="R197" s="231"/>
      <c r="S197" s="231"/>
      <c r="T197" s="231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3"/>
      <c r="HR197" s="73"/>
      <c r="HS197" s="73"/>
      <c r="HT197" s="73"/>
      <c r="HU197" s="73"/>
      <c r="HV197" s="73"/>
      <c r="HW197" s="73"/>
      <c r="HX197" s="73"/>
      <c r="HY197" s="73"/>
      <c r="HZ197" s="73"/>
      <c r="IA197" s="73"/>
      <c r="IB197" s="73"/>
      <c r="IC197" s="53"/>
      <c r="ID197" s="53"/>
    </row>
    <row r="198" spans="1:238" s="204" customFormat="1" ht="15.75" x14ac:dyDescent="0.25">
      <c r="A198" s="10"/>
      <c r="B198" s="72"/>
      <c r="C198" s="227"/>
      <c r="D198" s="227"/>
      <c r="E198" s="228"/>
      <c r="F198" s="229"/>
      <c r="G198" s="229"/>
      <c r="H198" s="231"/>
      <c r="I198" s="231"/>
      <c r="J198" s="231"/>
      <c r="K198" s="231"/>
      <c r="L198" s="232"/>
      <c r="M198" s="232"/>
      <c r="N198" s="231"/>
      <c r="O198" s="231"/>
      <c r="P198" s="231"/>
      <c r="Q198" s="231"/>
      <c r="R198" s="231"/>
      <c r="S198" s="231"/>
      <c r="T198" s="231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3"/>
      <c r="HR198" s="73"/>
      <c r="HS198" s="73"/>
      <c r="HT198" s="73"/>
      <c r="HU198" s="73"/>
      <c r="HV198" s="73"/>
      <c r="HW198" s="73"/>
      <c r="HX198" s="73"/>
      <c r="HY198" s="73"/>
      <c r="HZ198" s="73"/>
      <c r="IA198" s="73"/>
      <c r="IB198" s="73"/>
      <c r="IC198" s="53"/>
      <c r="ID198" s="53"/>
    </row>
    <row r="199" spans="1:238" s="87" customFormat="1" x14ac:dyDescent="0.25">
      <c r="A199" s="10"/>
      <c r="B199" s="11"/>
      <c r="C199" s="12"/>
      <c r="D199" s="12"/>
      <c r="E199" s="13"/>
      <c r="F199" s="223"/>
      <c r="G199" s="223"/>
      <c r="H199" s="224"/>
      <c r="I199" s="224"/>
      <c r="J199" s="224"/>
      <c r="K199" s="224"/>
      <c r="L199" s="226"/>
      <c r="M199" s="226"/>
      <c r="N199" s="224"/>
      <c r="O199" s="224"/>
      <c r="P199" s="224"/>
      <c r="Q199" s="224"/>
      <c r="R199" s="224"/>
      <c r="S199" s="224"/>
      <c r="T199" s="224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1"/>
      <c r="GJ199" s="11"/>
      <c r="GK199" s="11"/>
      <c r="GL199" s="11"/>
      <c r="GM199" s="11"/>
      <c r="GN199" s="11"/>
      <c r="GO199" s="11"/>
      <c r="GP199" s="11"/>
      <c r="GQ199" s="11"/>
      <c r="GR199" s="11"/>
      <c r="GS199" s="11"/>
      <c r="GT199" s="11"/>
      <c r="GU199" s="11"/>
      <c r="GV199" s="11"/>
      <c r="GW199" s="11"/>
      <c r="GX199" s="11"/>
      <c r="GY199" s="11"/>
      <c r="GZ199" s="11"/>
      <c r="HA199" s="11"/>
      <c r="HB199" s="11"/>
      <c r="HC199" s="11"/>
      <c r="HD199" s="11"/>
      <c r="HE199" s="11"/>
      <c r="HF199" s="11"/>
      <c r="HG199" s="11"/>
      <c r="HH199" s="11"/>
      <c r="HI199" s="11"/>
      <c r="HJ199" s="11"/>
      <c r="HK199" s="11"/>
      <c r="HL199" s="11"/>
      <c r="HM199" s="11"/>
      <c r="HN199" s="11"/>
      <c r="HO199" s="11"/>
      <c r="HP199" s="11"/>
      <c r="HQ199" s="53"/>
      <c r="HR199" s="53"/>
      <c r="HS199" s="53"/>
      <c r="HT199" s="53"/>
      <c r="HU199" s="53"/>
      <c r="HV199" s="53"/>
      <c r="HW199" s="53"/>
      <c r="HX199" s="53"/>
      <c r="HY199" s="53"/>
      <c r="HZ199" s="53"/>
      <c r="IA199" s="53"/>
      <c r="IB199" s="53"/>
      <c r="IC199" s="53"/>
      <c r="ID199" s="53"/>
    </row>
    <row r="200" spans="1:238" s="87" customFormat="1" x14ac:dyDescent="0.25">
      <c r="A200" s="10"/>
      <c r="B200" s="11"/>
      <c r="C200" s="12"/>
      <c r="D200" s="12"/>
      <c r="E200" s="13"/>
      <c r="F200" s="223"/>
      <c r="G200" s="223"/>
      <c r="H200" s="224"/>
      <c r="I200" s="224"/>
      <c r="J200" s="224"/>
      <c r="K200" s="224"/>
      <c r="L200" s="226"/>
      <c r="M200" s="226"/>
      <c r="N200" s="224"/>
      <c r="O200" s="224"/>
      <c r="P200" s="224"/>
      <c r="Q200" s="224"/>
      <c r="R200" s="224"/>
      <c r="S200" s="224"/>
      <c r="T200" s="224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11"/>
      <c r="GJ200" s="11"/>
      <c r="GK200" s="11"/>
      <c r="GL200" s="11"/>
      <c r="GM200" s="11"/>
      <c r="GN200" s="11"/>
      <c r="GO200" s="11"/>
      <c r="GP200" s="11"/>
      <c r="GQ200" s="11"/>
      <c r="GR200" s="11"/>
      <c r="GS200" s="11"/>
      <c r="GT200" s="11"/>
      <c r="GU200" s="11"/>
      <c r="GV200" s="11"/>
      <c r="GW200" s="11"/>
      <c r="GX200" s="11"/>
      <c r="GY200" s="11"/>
      <c r="GZ200" s="11"/>
      <c r="HA200" s="11"/>
      <c r="HB200" s="11"/>
      <c r="HC200" s="11"/>
      <c r="HD200" s="11"/>
      <c r="HE200" s="11"/>
      <c r="HF200" s="11"/>
      <c r="HG200" s="11"/>
      <c r="HH200" s="11"/>
      <c r="HI200" s="11"/>
      <c r="HJ200" s="11"/>
      <c r="HK200" s="11"/>
      <c r="HL200" s="11"/>
      <c r="HM200" s="11"/>
      <c r="HN200" s="11"/>
      <c r="HO200" s="11"/>
      <c r="HP200" s="11"/>
      <c r="HQ200" s="53"/>
      <c r="HR200" s="53"/>
      <c r="HS200" s="53"/>
      <c r="HT200" s="53"/>
      <c r="HU200" s="53"/>
      <c r="HV200" s="53"/>
      <c r="HW200" s="53"/>
      <c r="HX200" s="53"/>
      <c r="HY200" s="53"/>
      <c r="HZ200" s="53"/>
      <c r="IA200" s="53"/>
      <c r="IB200" s="53"/>
      <c r="IC200" s="53"/>
      <c r="ID200" s="53"/>
    </row>
    <row r="201" spans="1:238" s="117" customFormat="1" x14ac:dyDescent="0.25">
      <c r="A201" s="10"/>
      <c r="B201" s="11"/>
      <c r="C201" s="12"/>
      <c r="D201" s="12"/>
      <c r="E201" s="13"/>
      <c r="F201" s="223"/>
      <c r="G201" s="223"/>
      <c r="H201" s="224"/>
      <c r="I201" s="224"/>
      <c r="J201" s="224"/>
      <c r="K201" s="224"/>
      <c r="L201" s="226"/>
      <c r="M201" s="226"/>
      <c r="N201" s="224"/>
      <c r="O201" s="224"/>
      <c r="P201" s="224"/>
      <c r="Q201" s="224"/>
      <c r="R201" s="224"/>
      <c r="S201" s="224"/>
      <c r="T201" s="224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1"/>
      <c r="FX201" s="11"/>
      <c r="FY201" s="11"/>
      <c r="FZ201" s="11"/>
      <c r="GA201" s="11"/>
      <c r="GB201" s="11"/>
      <c r="GC201" s="11"/>
      <c r="GD201" s="11"/>
      <c r="GE201" s="11"/>
      <c r="GF201" s="11"/>
      <c r="GG201" s="11"/>
      <c r="GH201" s="11"/>
      <c r="GI201" s="11"/>
      <c r="GJ201" s="11"/>
      <c r="GK201" s="11"/>
      <c r="GL201" s="11"/>
      <c r="GM201" s="11"/>
      <c r="GN201" s="11"/>
      <c r="GO201" s="11"/>
      <c r="GP201" s="11"/>
      <c r="GQ201" s="11"/>
      <c r="GR201" s="11"/>
      <c r="GS201" s="11"/>
      <c r="GT201" s="11"/>
      <c r="GU201" s="11"/>
      <c r="GV201" s="11"/>
      <c r="GW201" s="11"/>
      <c r="GX201" s="11"/>
      <c r="GY201" s="11"/>
      <c r="GZ201" s="11"/>
      <c r="HA201" s="11"/>
      <c r="HB201" s="11"/>
      <c r="HC201" s="11"/>
      <c r="HD201" s="11"/>
      <c r="HE201" s="11"/>
      <c r="HF201" s="11"/>
      <c r="HG201" s="11"/>
      <c r="HH201" s="11"/>
      <c r="HI201" s="11"/>
      <c r="HJ201" s="11"/>
      <c r="HK201" s="11"/>
      <c r="HL201" s="11"/>
      <c r="HM201" s="11"/>
      <c r="HN201" s="11"/>
      <c r="HO201" s="11"/>
      <c r="HP201" s="11"/>
      <c r="HQ201" s="53"/>
      <c r="HR201" s="53"/>
      <c r="HS201" s="53"/>
      <c r="HT201" s="53"/>
      <c r="HU201" s="53"/>
      <c r="HV201" s="53"/>
      <c r="HW201" s="53"/>
      <c r="HX201" s="53"/>
      <c r="HY201" s="53"/>
      <c r="HZ201" s="53"/>
      <c r="IA201" s="53"/>
      <c r="IB201" s="53"/>
      <c r="IC201" s="53"/>
      <c r="ID201" s="53"/>
    </row>
    <row r="202" spans="1:238" s="87" customFormat="1" x14ac:dyDescent="0.25">
      <c r="A202" s="10"/>
      <c r="B202" s="11"/>
      <c r="C202" s="12"/>
      <c r="D202" s="12"/>
      <c r="E202" s="13"/>
      <c r="F202" s="14"/>
      <c r="G202" s="14"/>
      <c r="H202" s="15"/>
      <c r="I202" s="15"/>
      <c r="J202" s="15"/>
      <c r="K202" s="15"/>
      <c r="L202" s="16"/>
      <c r="M202" s="16"/>
      <c r="N202" s="15"/>
      <c r="O202" s="15"/>
      <c r="P202" s="15"/>
      <c r="Q202" s="15"/>
      <c r="R202" s="15"/>
      <c r="S202" s="15"/>
      <c r="T202" s="15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  <c r="FM202" s="11"/>
      <c r="FN202" s="11"/>
      <c r="FO202" s="11"/>
      <c r="FP202" s="11"/>
      <c r="FQ202" s="11"/>
      <c r="FR202" s="11"/>
      <c r="FS202" s="11"/>
      <c r="FT202" s="11"/>
      <c r="FU202" s="11"/>
      <c r="FV202" s="11"/>
      <c r="FW202" s="11"/>
      <c r="FX202" s="11"/>
      <c r="FY202" s="11"/>
      <c r="FZ202" s="11"/>
      <c r="GA202" s="11"/>
      <c r="GB202" s="11"/>
      <c r="GC202" s="11"/>
      <c r="GD202" s="11"/>
      <c r="GE202" s="11"/>
      <c r="GF202" s="11"/>
      <c r="GG202" s="11"/>
      <c r="GH202" s="11"/>
      <c r="GI202" s="11"/>
      <c r="GJ202" s="11"/>
      <c r="GK202" s="11"/>
      <c r="GL202" s="11"/>
      <c r="GM202" s="11"/>
      <c r="GN202" s="11"/>
      <c r="GO202" s="11"/>
      <c r="GP202" s="11"/>
      <c r="GQ202" s="11"/>
      <c r="GR202" s="11"/>
      <c r="GS202" s="11"/>
      <c r="GT202" s="11"/>
      <c r="GU202" s="11"/>
      <c r="GV202" s="11"/>
      <c r="GW202" s="11"/>
      <c r="GX202" s="11"/>
      <c r="GY202" s="11"/>
      <c r="GZ202" s="11"/>
      <c r="HA202" s="11"/>
      <c r="HB202" s="11"/>
      <c r="HC202" s="11"/>
      <c r="HD202" s="11"/>
      <c r="HE202" s="11"/>
      <c r="HF202" s="11"/>
      <c r="HG202" s="11"/>
      <c r="HH202" s="11"/>
      <c r="HI202" s="11"/>
      <c r="HJ202" s="11"/>
      <c r="HK202" s="11"/>
      <c r="HL202" s="11"/>
      <c r="HM202" s="11"/>
      <c r="HN202" s="11"/>
      <c r="HO202" s="11"/>
      <c r="HP202" s="11"/>
      <c r="HQ202" s="53"/>
      <c r="HR202" s="53"/>
      <c r="HS202" s="53"/>
      <c r="HT202" s="53"/>
      <c r="HU202" s="53"/>
      <c r="HV202" s="53"/>
      <c r="HW202" s="53"/>
      <c r="HX202" s="53"/>
      <c r="HY202" s="53"/>
      <c r="HZ202" s="53"/>
      <c r="IA202" s="53"/>
      <c r="IB202" s="53"/>
      <c r="IC202" s="53"/>
      <c r="ID202" s="53"/>
    </row>
    <row r="203" spans="1:238" s="87" customFormat="1" x14ac:dyDescent="0.25">
      <c r="A203" s="10"/>
      <c r="B203" s="11"/>
      <c r="C203" s="12"/>
      <c r="D203" s="12"/>
      <c r="E203" s="13"/>
      <c r="F203" s="14"/>
      <c r="G203" s="14"/>
      <c r="H203" s="15"/>
      <c r="I203" s="15"/>
      <c r="J203" s="15"/>
      <c r="K203" s="15"/>
      <c r="L203" s="16"/>
      <c r="M203" s="16"/>
      <c r="N203" s="15"/>
      <c r="O203" s="15"/>
      <c r="P203" s="15"/>
      <c r="Q203" s="15"/>
      <c r="R203" s="15"/>
      <c r="S203" s="15"/>
      <c r="T203" s="15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11"/>
      <c r="GJ203" s="11"/>
      <c r="GK203" s="11"/>
      <c r="GL203" s="11"/>
      <c r="GM203" s="11"/>
      <c r="GN203" s="11"/>
      <c r="GO203" s="11"/>
      <c r="GP203" s="11"/>
      <c r="GQ203" s="11"/>
      <c r="GR203" s="11"/>
      <c r="GS203" s="11"/>
      <c r="GT203" s="11"/>
      <c r="GU203" s="11"/>
      <c r="GV203" s="11"/>
      <c r="GW203" s="11"/>
      <c r="GX203" s="11"/>
      <c r="GY203" s="11"/>
      <c r="GZ203" s="11"/>
      <c r="HA203" s="11"/>
      <c r="HB203" s="11"/>
      <c r="HC203" s="11"/>
      <c r="HD203" s="11"/>
      <c r="HE203" s="11"/>
      <c r="HF203" s="11"/>
      <c r="HG203" s="11"/>
      <c r="HH203" s="11"/>
      <c r="HI203" s="11"/>
      <c r="HJ203" s="11"/>
      <c r="HK203" s="11"/>
      <c r="HL203" s="11"/>
      <c r="HM203" s="11"/>
      <c r="HN203" s="11"/>
      <c r="HO203" s="11"/>
      <c r="HP203" s="11"/>
      <c r="HQ203" s="53"/>
      <c r="HR203" s="53"/>
      <c r="HS203" s="53"/>
      <c r="HT203" s="53"/>
      <c r="HU203" s="53"/>
      <c r="HV203" s="53"/>
      <c r="HW203" s="53"/>
      <c r="HX203" s="53"/>
      <c r="HY203" s="53"/>
      <c r="HZ203" s="53"/>
      <c r="IA203" s="53"/>
      <c r="IB203" s="53"/>
      <c r="IC203" s="53"/>
      <c r="ID203" s="53"/>
    </row>
    <row r="204" spans="1:238" s="87" customFormat="1" x14ac:dyDescent="0.25">
      <c r="A204" s="10"/>
      <c r="B204" s="11"/>
      <c r="C204" s="12"/>
      <c r="D204" s="12"/>
      <c r="E204" s="13"/>
      <c r="F204" s="14"/>
      <c r="G204" s="14"/>
      <c r="H204" s="15"/>
      <c r="I204" s="15"/>
      <c r="J204" s="15"/>
      <c r="K204" s="15"/>
      <c r="L204" s="16"/>
      <c r="M204" s="16"/>
      <c r="N204" s="15"/>
      <c r="O204" s="15"/>
      <c r="P204" s="15"/>
      <c r="Q204" s="15"/>
      <c r="R204" s="15"/>
      <c r="S204" s="15"/>
      <c r="T204" s="15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1"/>
      <c r="FM204" s="11"/>
      <c r="FN204" s="11"/>
      <c r="FO204" s="11"/>
      <c r="FP204" s="11"/>
      <c r="FQ204" s="11"/>
      <c r="FR204" s="11"/>
      <c r="FS204" s="11"/>
      <c r="FT204" s="11"/>
      <c r="FU204" s="11"/>
      <c r="FV204" s="11"/>
      <c r="FW204" s="11"/>
      <c r="FX204" s="11"/>
      <c r="FY204" s="11"/>
      <c r="FZ204" s="11"/>
      <c r="GA204" s="11"/>
      <c r="GB204" s="11"/>
      <c r="GC204" s="11"/>
      <c r="GD204" s="11"/>
      <c r="GE204" s="11"/>
      <c r="GF204" s="11"/>
      <c r="GG204" s="11"/>
      <c r="GH204" s="11"/>
      <c r="GI204" s="11"/>
      <c r="GJ204" s="11"/>
      <c r="GK204" s="11"/>
      <c r="GL204" s="11"/>
      <c r="GM204" s="11"/>
      <c r="GN204" s="11"/>
      <c r="GO204" s="11"/>
      <c r="GP204" s="11"/>
      <c r="GQ204" s="11"/>
      <c r="GR204" s="11"/>
      <c r="GS204" s="11"/>
      <c r="GT204" s="11"/>
      <c r="GU204" s="11"/>
      <c r="GV204" s="11"/>
      <c r="GW204" s="11"/>
      <c r="GX204" s="11"/>
      <c r="GY204" s="11"/>
      <c r="GZ204" s="11"/>
      <c r="HA204" s="11"/>
      <c r="HB204" s="11"/>
      <c r="HC204" s="11"/>
      <c r="HD204" s="11"/>
      <c r="HE204" s="11"/>
      <c r="HF204" s="11"/>
      <c r="HG204" s="11"/>
      <c r="HH204" s="11"/>
      <c r="HI204" s="11"/>
      <c r="HJ204" s="11"/>
      <c r="HK204" s="11"/>
      <c r="HL204" s="11"/>
      <c r="HM204" s="11"/>
      <c r="HN204" s="11"/>
      <c r="HO204" s="11"/>
      <c r="HP204" s="11"/>
      <c r="HQ204" s="53"/>
      <c r="HR204" s="53"/>
      <c r="HS204" s="53"/>
      <c r="HT204" s="53"/>
      <c r="HU204" s="53"/>
      <c r="HV204" s="53"/>
      <c r="HW204" s="53"/>
      <c r="HX204" s="53"/>
      <c r="HY204" s="53"/>
      <c r="HZ204" s="53"/>
      <c r="IA204" s="53"/>
      <c r="IB204" s="53"/>
      <c r="IC204" s="53"/>
      <c r="ID204" s="53"/>
    </row>
    <row r="205" spans="1:238" s="117" customFormat="1" x14ac:dyDescent="0.25">
      <c r="A205" s="10"/>
      <c r="B205" s="11"/>
      <c r="C205" s="12"/>
      <c r="D205" s="12"/>
      <c r="E205" s="13"/>
      <c r="F205" s="14"/>
      <c r="G205" s="14"/>
      <c r="H205" s="15"/>
      <c r="I205" s="15"/>
      <c r="J205" s="15"/>
      <c r="K205" s="15"/>
      <c r="L205" s="16"/>
      <c r="M205" s="16"/>
      <c r="N205" s="15"/>
      <c r="O205" s="15"/>
      <c r="P205" s="15"/>
      <c r="Q205" s="15"/>
      <c r="R205" s="15"/>
      <c r="S205" s="15"/>
      <c r="T205" s="15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  <c r="ER205" s="11"/>
      <c r="ES205" s="11"/>
      <c r="ET205" s="11"/>
      <c r="EU205" s="11"/>
      <c r="EV205" s="11"/>
      <c r="EW205" s="11"/>
      <c r="EX205" s="11"/>
      <c r="EY205" s="11"/>
      <c r="EZ205" s="11"/>
      <c r="FA205" s="11"/>
      <c r="FB205" s="11"/>
      <c r="FC205" s="11"/>
      <c r="FD205" s="11"/>
      <c r="FE205" s="11"/>
      <c r="FF205" s="11"/>
      <c r="FG205" s="11"/>
      <c r="FH205" s="11"/>
      <c r="FI205" s="11"/>
      <c r="FJ205" s="11"/>
      <c r="FK205" s="11"/>
      <c r="FL205" s="11"/>
      <c r="FM205" s="11"/>
      <c r="FN205" s="11"/>
      <c r="FO205" s="11"/>
      <c r="FP205" s="11"/>
      <c r="FQ205" s="11"/>
      <c r="FR205" s="11"/>
      <c r="FS205" s="11"/>
      <c r="FT205" s="11"/>
      <c r="FU205" s="11"/>
      <c r="FV205" s="11"/>
      <c r="FW205" s="11"/>
      <c r="FX205" s="11"/>
      <c r="FY205" s="11"/>
      <c r="FZ205" s="11"/>
      <c r="GA205" s="11"/>
      <c r="GB205" s="11"/>
      <c r="GC205" s="11"/>
      <c r="GD205" s="11"/>
      <c r="GE205" s="11"/>
      <c r="GF205" s="11"/>
      <c r="GG205" s="11"/>
      <c r="GH205" s="11"/>
      <c r="GI205" s="11"/>
      <c r="GJ205" s="11"/>
      <c r="GK205" s="11"/>
      <c r="GL205" s="11"/>
      <c r="GM205" s="11"/>
      <c r="GN205" s="11"/>
      <c r="GO205" s="11"/>
      <c r="GP205" s="11"/>
      <c r="GQ205" s="11"/>
      <c r="GR205" s="11"/>
      <c r="GS205" s="11"/>
      <c r="GT205" s="11"/>
      <c r="GU205" s="11"/>
      <c r="GV205" s="11"/>
      <c r="GW205" s="11"/>
      <c r="GX205" s="11"/>
      <c r="GY205" s="11"/>
      <c r="GZ205" s="11"/>
      <c r="HA205" s="11"/>
      <c r="HB205" s="11"/>
      <c r="HC205" s="11"/>
      <c r="HD205" s="11"/>
      <c r="HE205" s="11"/>
      <c r="HF205" s="11"/>
      <c r="HG205" s="11"/>
      <c r="HH205" s="11"/>
      <c r="HI205" s="11"/>
      <c r="HJ205" s="11"/>
      <c r="HK205" s="11"/>
      <c r="HL205" s="11"/>
      <c r="HM205" s="11"/>
      <c r="HN205" s="11"/>
      <c r="HO205" s="11"/>
      <c r="HP205" s="11"/>
      <c r="HQ205" s="53"/>
      <c r="HR205" s="53"/>
      <c r="HS205" s="53"/>
      <c r="HT205" s="53"/>
      <c r="HU205" s="53"/>
      <c r="HV205" s="53"/>
      <c r="HW205" s="53"/>
      <c r="HX205" s="53"/>
      <c r="HY205" s="53"/>
      <c r="HZ205" s="53"/>
      <c r="IA205" s="53"/>
      <c r="IB205" s="53"/>
      <c r="IC205" s="53"/>
      <c r="ID205" s="53"/>
    </row>
    <row r="206" spans="1:238" s="117" customFormat="1" x14ac:dyDescent="0.25">
      <c r="A206" s="10"/>
      <c r="B206" s="11"/>
      <c r="C206" s="12"/>
      <c r="D206" s="12"/>
      <c r="E206" s="13"/>
      <c r="F206" s="14"/>
      <c r="G206" s="14"/>
      <c r="H206" s="15"/>
      <c r="I206" s="15"/>
      <c r="J206" s="15"/>
      <c r="K206" s="15"/>
      <c r="L206" s="16"/>
      <c r="M206" s="16"/>
      <c r="N206" s="15"/>
      <c r="O206" s="15"/>
      <c r="P206" s="15"/>
      <c r="Q206" s="15"/>
      <c r="R206" s="15"/>
      <c r="S206" s="15"/>
      <c r="T206" s="15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  <c r="EF206" s="11"/>
      <c r="EG206" s="11"/>
      <c r="EH206" s="11"/>
      <c r="EI206" s="11"/>
      <c r="EJ206" s="11"/>
      <c r="EK206" s="11"/>
      <c r="EL206" s="11"/>
      <c r="EM206" s="11"/>
      <c r="EN206" s="11"/>
      <c r="EO206" s="11"/>
      <c r="EP206" s="11"/>
      <c r="EQ206" s="11"/>
      <c r="ER206" s="11"/>
      <c r="ES206" s="11"/>
      <c r="ET206" s="11"/>
      <c r="EU206" s="11"/>
      <c r="EV206" s="11"/>
      <c r="EW206" s="11"/>
      <c r="EX206" s="11"/>
      <c r="EY206" s="11"/>
      <c r="EZ206" s="11"/>
      <c r="FA206" s="11"/>
      <c r="FB206" s="11"/>
      <c r="FC206" s="11"/>
      <c r="FD206" s="11"/>
      <c r="FE206" s="11"/>
      <c r="FF206" s="11"/>
      <c r="FG206" s="11"/>
      <c r="FH206" s="11"/>
      <c r="FI206" s="11"/>
      <c r="FJ206" s="11"/>
      <c r="FK206" s="11"/>
      <c r="FL206" s="11"/>
      <c r="FM206" s="11"/>
      <c r="FN206" s="11"/>
      <c r="FO206" s="11"/>
      <c r="FP206" s="11"/>
      <c r="FQ206" s="11"/>
      <c r="FR206" s="11"/>
      <c r="FS206" s="11"/>
      <c r="FT206" s="11"/>
      <c r="FU206" s="11"/>
      <c r="FV206" s="11"/>
      <c r="FW206" s="11"/>
      <c r="FX206" s="11"/>
      <c r="FY206" s="11"/>
      <c r="FZ206" s="11"/>
      <c r="GA206" s="11"/>
      <c r="GB206" s="11"/>
      <c r="GC206" s="11"/>
      <c r="GD206" s="11"/>
      <c r="GE206" s="11"/>
      <c r="GF206" s="11"/>
      <c r="GG206" s="11"/>
      <c r="GH206" s="11"/>
      <c r="GI206" s="11"/>
      <c r="GJ206" s="11"/>
      <c r="GK206" s="11"/>
      <c r="GL206" s="11"/>
      <c r="GM206" s="11"/>
      <c r="GN206" s="11"/>
      <c r="GO206" s="11"/>
      <c r="GP206" s="11"/>
      <c r="GQ206" s="11"/>
      <c r="GR206" s="11"/>
      <c r="GS206" s="11"/>
      <c r="GT206" s="11"/>
      <c r="GU206" s="11"/>
      <c r="GV206" s="11"/>
      <c r="GW206" s="11"/>
      <c r="GX206" s="11"/>
      <c r="GY206" s="11"/>
      <c r="GZ206" s="11"/>
      <c r="HA206" s="11"/>
      <c r="HB206" s="11"/>
      <c r="HC206" s="11"/>
      <c r="HD206" s="11"/>
      <c r="HE206" s="11"/>
      <c r="HF206" s="11"/>
      <c r="HG206" s="11"/>
      <c r="HH206" s="11"/>
      <c r="HI206" s="11"/>
      <c r="HJ206" s="11"/>
      <c r="HK206" s="11"/>
      <c r="HL206" s="11"/>
      <c r="HM206" s="11"/>
      <c r="HN206" s="11"/>
      <c r="HO206" s="11"/>
      <c r="HP206" s="11"/>
      <c r="HQ206" s="53"/>
      <c r="HR206" s="53"/>
      <c r="HS206" s="53"/>
      <c r="HT206" s="53"/>
      <c r="HU206" s="53"/>
      <c r="HV206" s="53"/>
      <c r="HW206" s="53"/>
      <c r="HX206" s="53"/>
      <c r="HY206" s="53"/>
      <c r="HZ206" s="53"/>
      <c r="IA206" s="53"/>
      <c r="IB206" s="53"/>
      <c r="IC206" s="53"/>
      <c r="ID206" s="53"/>
    </row>
    <row r="207" spans="1:238" s="117" customFormat="1" x14ac:dyDescent="0.25">
      <c r="A207" s="10"/>
      <c r="B207" s="11"/>
      <c r="C207" s="12"/>
      <c r="D207" s="12"/>
      <c r="E207" s="13"/>
      <c r="F207" s="14"/>
      <c r="G207" s="14"/>
      <c r="H207" s="15"/>
      <c r="I207" s="15"/>
      <c r="J207" s="15"/>
      <c r="K207" s="15"/>
      <c r="L207" s="16"/>
      <c r="M207" s="16"/>
      <c r="N207" s="15"/>
      <c r="O207" s="15"/>
      <c r="P207" s="15"/>
      <c r="Q207" s="15"/>
      <c r="R207" s="15"/>
      <c r="S207" s="15"/>
      <c r="T207" s="15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11"/>
      <c r="EL207" s="11"/>
      <c r="EM207" s="11"/>
      <c r="EN207" s="11"/>
      <c r="EO207" s="11"/>
      <c r="EP207" s="11"/>
      <c r="EQ207" s="11"/>
      <c r="ER207" s="11"/>
      <c r="ES207" s="11"/>
      <c r="ET207" s="11"/>
      <c r="EU207" s="11"/>
      <c r="EV207" s="11"/>
      <c r="EW207" s="11"/>
      <c r="EX207" s="11"/>
      <c r="EY207" s="11"/>
      <c r="EZ207" s="11"/>
      <c r="FA207" s="11"/>
      <c r="FB207" s="11"/>
      <c r="FC207" s="11"/>
      <c r="FD207" s="11"/>
      <c r="FE207" s="11"/>
      <c r="FF207" s="11"/>
      <c r="FG207" s="11"/>
      <c r="FH207" s="11"/>
      <c r="FI207" s="11"/>
      <c r="FJ207" s="11"/>
      <c r="FK207" s="11"/>
      <c r="FL207" s="11"/>
      <c r="FM207" s="11"/>
      <c r="FN207" s="11"/>
      <c r="FO207" s="11"/>
      <c r="FP207" s="11"/>
      <c r="FQ207" s="11"/>
      <c r="FR207" s="11"/>
      <c r="FS207" s="11"/>
      <c r="FT207" s="11"/>
      <c r="FU207" s="11"/>
      <c r="FV207" s="11"/>
      <c r="FW207" s="11"/>
      <c r="FX207" s="11"/>
      <c r="FY207" s="11"/>
      <c r="FZ207" s="11"/>
      <c r="GA207" s="11"/>
      <c r="GB207" s="11"/>
      <c r="GC207" s="11"/>
      <c r="GD207" s="11"/>
      <c r="GE207" s="11"/>
      <c r="GF207" s="11"/>
      <c r="GG207" s="11"/>
      <c r="GH207" s="11"/>
      <c r="GI207" s="11"/>
      <c r="GJ207" s="11"/>
      <c r="GK207" s="11"/>
      <c r="GL207" s="11"/>
      <c r="GM207" s="11"/>
      <c r="GN207" s="11"/>
      <c r="GO207" s="11"/>
      <c r="GP207" s="11"/>
      <c r="GQ207" s="11"/>
      <c r="GR207" s="11"/>
      <c r="GS207" s="11"/>
      <c r="GT207" s="11"/>
      <c r="GU207" s="11"/>
      <c r="GV207" s="11"/>
      <c r="GW207" s="11"/>
      <c r="GX207" s="11"/>
      <c r="GY207" s="11"/>
      <c r="GZ207" s="11"/>
      <c r="HA207" s="11"/>
      <c r="HB207" s="11"/>
      <c r="HC207" s="11"/>
      <c r="HD207" s="11"/>
      <c r="HE207" s="11"/>
      <c r="HF207" s="11"/>
      <c r="HG207" s="11"/>
      <c r="HH207" s="11"/>
      <c r="HI207" s="11"/>
      <c r="HJ207" s="11"/>
      <c r="HK207" s="11"/>
      <c r="HL207" s="11"/>
      <c r="HM207" s="11"/>
      <c r="HN207" s="11"/>
      <c r="HO207" s="11"/>
      <c r="HP207" s="11"/>
      <c r="HQ207" s="53"/>
      <c r="HR207" s="53"/>
      <c r="HS207" s="53"/>
      <c r="HT207" s="53"/>
      <c r="HU207" s="53"/>
      <c r="HV207" s="53"/>
      <c r="HW207" s="53"/>
      <c r="HX207" s="53"/>
      <c r="HY207" s="53"/>
      <c r="HZ207" s="53"/>
      <c r="IA207" s="53"/>
      <c r="IB207" s="53"/>
      <c r="IC207" s="53"/>
      <c r="ID207" s="53"/>
    </row>
    <row r="208" spans="1:238" s="117" customFormat="1" x14ac:dyDescent="0.25">
      <c r="A208" s="10"/>
      <c r="B208" s="11"/>
      <c r="C208" s="12"/>
      <c r="D208" s="12"/>
      <c r="E208" s="13"/>
      <c r="F208" s="14"/>
      <c r="G208" s="14"/>
      <c r="H208" s="15"/>
      <c r="I208" s="15"/>
      <c r="J208" s="15"/>
      <c r="K208" s="15"/>
      <c r="L208" s="16"/>
      <c r="M208" s="16"/>
      <c r="N208" s="15"/>
      <c r="O208" s="15"/>
      <c r="P208" s="15"/>
      <c r="Q208" s="15"/>
      <c r="R208" s="15"/>
      <c r="S208" s="15"/>
      <c r="T208" s="15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1"/>
      <c r="EM208" s="11"/>
      <c r="EN208" s="11"/>
      <c r="EO208" s="11"/>
      <c r="EP208" s="11"/>
      <c r="EQ208" s="11"/>
      <c r="ER208" s="11"/>
      <c r="ES208" s="11"/>
      <c r="ET208" s="11"/>
      <c r="EU208" s="11"/>
      <c r="EV208" s="11"/>
      <c r="EW208" s="11"/>
      <c r="EX208" s="11"/>
      <c r="EY208" s="11"/>
      <c r="EZ208" s="11"/>
      <c r="FA208" s="11"/>
      <c r="FB208" s="11"/>
      <c r="FC208" s="11"/>
      <c r="FD208" s="11"/>
      <c r="FE208" s="11"/>
      <c r="FF208" s="11"/>
      <c r="FG208" s="11"/>
      <c r="FH208" s="11"/>
      <c r="FI208" s="11"/>
      <c r="FJ208" s="11"/>
      <c r="FK208" s="11"/>
      <c r="FL208" s="11"/>
      <c r="FM208" s="11"/>
      <c r="FN208" s="11"/>
      <c r="FO208" s="11"/>
      <c r="FP208" s="11"/>
      <c r="FQ208" s="11"/>
      <c r="FR208" s="11"/>
      <c r="FS208" s="11"/>
      <c r="FT208" s="11"/>
      <c r="FU208" s="11"/>
      <c r="FV208" s="11"/>
      <c r="FW208" s="11"/>
      <c r="FX208" s="11"/>
      <c r="FY208" s="11"/>
      <c r="FZ208" s="11"/>
      <c r="GA208" s="11"/>
      <c r="GB208" s="11"/>
      <c r="GC208" s="11"/>
      <c r="GD208" s="11"/>
      <c r="GE208" s="11"/>
      <c r="GF208" s="11"/>
      <c r="GG208" s="11"/>
      <c r="GH208" s="11"/>
      <c r="GI208" s="11"/>
      <c r="GJ208" s="11"/>
      <c r="GK208" s="11"/>
      <c r="GL208" s="11"/>
      <c r="GM208" s="11"/>
      <c r="GN208" s="11"/>
      <c r="GO208" s="11"/>
      <c r="GP208" s="11"/>
      <c r="GQ208" s="11"/>
      <c r="GR208" s="11"/>
      <c r="GS208" s="11"/>
      <c r="GT208" s="11"/>
      <c r="GU208" s="11"/>
      <c r="GV208" s="11"/>
      <c r="GW208" s="11"/>
      <c r="GX208" s="11"/>
      <c r="GY208" s="11"/>
      <c r="GZ208" s="11"/>
      <c r="HA208" s="11"/>
      <c r="HB208" s="11"/>
      <c r="HC208" s="11"/>
      <c r="HD208" s="11"/>
      <c r="HE208" s="11"/>
      <c r="HF208" s="11"/>
      <c r="HG208" s="11"/>
      <c r="HH208" s="11"/>
      <c r="HI208" s="11"/>
      <c r="HJ208" s="11"/>
      <c r="HK208" s="11"/>
      <c r="HL208" s="11"/>
      <c r="HM208" s="11"/>
      <c r="HN208" s="11"/>
      <c r="HO208" s="11"/>
      <c r="HP208" s="11"/>
      <c r="HQ208" s="53"/>
      <c r="HR208" s="53"/>
      <c r="HS208" s="53"/>
      <c r="HT208" s="53"/>
      <c r="HU208" s="53"/>
      <c r="HV208" s="53"/>
      <c r="HW208" s="53"/>
      <c r="HX208" s="53"/>
      <c r="HY208" s="53"/>
      <c r="HZ208" s="53"/>
      <c r="IA208" s="53"/>
      <c r="IB208" s="53"/>
      <c r="IC208" s="53"/>
      <c r="ID208" s="53"/>
    </row>
    <row r="209" spans="1:238" s="117" customFormat="1" x14ac:dyDescent="0.25">
      <c r="A209" s="10"/>
      <c r="B209" s="11"/>
      <c r="C209" s="12"/>
      <c r="D209" s="12"/>
      <c r="E209" s="13"/>
      <c r="F209" s="14"/>
      <c r="G209" s="14"/>
      <c r="H209" s="15"/>
      <c r="I209" s="15"/>
      <c r="J209" s="15"/>
      <c r="K209" s="15"/>
      <c r="L209" s="16"/>
      <c r="M209" s="16"/>
      <c r="N209" s="15"/>
      <c r="O209" s="15"/>
      <c r="P209" s="15"/>
      <c r="Q209" s="15"/>
      <c r="R209" s="15"/>
      <c r="S209" s="15"/>
      <c r="T209" s="15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11"/>
      <c r="EL209" s="11"/>
      <c r="EM209" s="11"/>
      <c r="EN209" s="11"/>
      <c r="EO209" s="11"/>
      <c r="EP209" s="11"/>
      <c r="EQ209" s="11"/>
      <c r="ER209" s="11"/>
      <c r="ES209" s="11"/>
      <c r="ET209" s="11"/>
      <c r="EU209" s="11"/>
      <c r="EV209" s="11"/>
      <c r="EW209" s="11"/>
      <c r="EX209" s="11"/>
      <c r="EY209" s="11"/>
      <c r="EZ209" s="11"/>
      <c r="FA209" s="11"/>
      <c r="FB209" s="11"/>
      <c r="FC209" s="11"/>
      <c r="FD209" s="11"/>
      <c r="FE209" s="11"/>
      <c r="FF209" s="11"/>
      <c r="FG209" s="11"/>
      <c r="FH209" s="11"/>
      <c r="FI209" s="11"/>
      <c r="FJ209" s="11"/>
      <c r="FK209" s="11"/>
      <c r="FL209" s="11"/>
      <c r="FM209" s="11"/>
      <c r="FN209" s="11"/>
      <c r="FO209" s="11"/>
      <c r="FP209" s="11"/>
      <c r="FQ209" s="11"/>
      <c r="FR209" s="11"/>
      <c r="FS209" s="11"/>
      <c r="FT209" s="11"/>
      <c r="FU209" s="11"/>
      <c r="FV209" s="11"/>
      <c r="FW209" s="11"/>
      <c r="FX209" s="11"/>
      <c r="FY209" s="11"/>
      <c r="FZ209" s="11"/>
      <c r="GA209" s="11"/>
      <c r="GB209" s="11"/>
      <c r="GC209" s="11"/>
      <c r="GD209" s="11"/>
      <c r="GE209" s="11"/>
      <c r="GF209" s="11"/>
      <c r="GG209" s="11"/>
      <c r="GH209" s="11"/>
      <c r="GI209" s="11"/>
      <c r="GJ209" s="11"/>
      <c r="GK209" s="11"/>
      <c r="GL209" s="11"/>
      <c r="GM209" s="11"/>
      <c r="GN209" s="11"/>
      <c r="GO209" s="11"/>
      <c r="GP209" s="11"/>
      <c r="GQ209" s="11"/>
      <c r="GR209" s="11"/>
      <c r="GS209" s="11"/>
      <c r="GT209" s="11"/>
      <c r="GU209" s="11"/>
      <c r="GV209" s="11"/>
      <c r="GW209" s="11"/>
      <c r="GX209" s="11"/>
      <c r="GY209" s="11"/>
      <c r="GZ209" s="11"/>
      <c r="HA209" s="11"/>
      <c r="HB209" s="11"/>
      <c r="HC209" s="11"/>
      <c r="HD209" s="11"/>
      <c r="HE209" s="11"/>
      <c r="HF209" s="11"/>
      <c r="HG209" s="11"/>
      <c r="HH209" s="11"/>
      <c r="HI209" s="11"/>
      <c r="HJ209" s="11"/>
      <c r="HK209" s="11"/>
      <c r="HL209" s="11"/>
      <c r="HM209" s="11"/>
      <c r="HN209" s="11"/>
      <c r="HO209" s="11"/>
      <c r="HP209" s="11"/>
      <c r="HQ209" s="53"/>
      <c r="HR209" s="53"/>
      <c r="HS209" s="53"/>
      <c r="HT209" s="53"/>
      <c r="HU209" s="53"/>
      <c r="HV209" s="53"/>
      <c r="HW209" s="53"/>
      <c r="HX209" s="53"/>
      <c r="HY209" s="53"/>
      <c r="HZ209" s="53"/>
      <c r="IA209" s="53"/>
      <c r="IB209" s="53"/>
      <c r="IC209" s="53"/>
      <c r="ID209" s="53"/>
    </row>
    <row r="210" spans="1:238" s="117" customFormat="1" x14ac:dyDescent="0.25">
      <c r="A210" s="10"/>
      <c r="B210" s="11"/>
      <c r="C210" s="12"/>
      <c r="D210" s="12"/>
      <c r="E210" s="13"/>
      <c r="F210" s="14"/>
      <c r="G210" s="14"/>
      <c r="H210" s="15"/>
      <c r="I210" s="15"/>
      <c r="J210" s="15"/>
      <c r="K210" s="15"/>
      <c r="L210" s="16"/>
      <c r="M210" s="16"/>
      <c r="N210" s="15"/>
      <c r="O210" s="15"/>
      <c r="P210" s="15"/>
      <c r="Q210" s="15"/>
      <c r="R210" s="15"/>
      <c r="S210" s="15"/>
      <c r="T210" s="15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  <c r="EQ210" s="11"/>
      <c r="ER210" s="11"/>
      <c r="ES210" s="11"/>
      <c r="ET210" s="11"/>
      <c r="EU210" s="11"/>
      <c r="EV210" s="11"/>
      <c r="EW210" s="11"/>
      <c r="EX210" s="11"/>
      <c r="EY210" s="11"/>
      <c r="EZ210" s="11"/>
      <c r="FA210" s="11"/>
      <c r="FB210" s="11"/>
      <c r="FC210" s="11"/>
      <c r="FD210" s="11"/>
      <c r="FE210" s="11"/>
      <c r="FF210" s="11"/>
      <c r="FG210" s="11"/>
      <c r="FH210" s="11"/>
      <c r="FI210" s="11"/>
      <c r="FJ210" s="11"/>
      <c r="FK210" s="11"/>
      <c r="FL210" s="11"/>
      <c r="FM210" s="11"/>
      <c r="FN210" s="11"/>
      <c r="FO210" s="11"/>
      <c r="FP210" s="11"/>
      <c r="FQ210" s="11"/>
      <c r="FR210" s="11"/>
      <c r="FS210" s="11"/>
      <c r="FT210" s="11"/>
      <c r="FU210" s="11"/>
      <c r="FV210" s="11"/>
      <c r="FW210" s="11"/>
      <c r="FX210" s="11"/>
      <c r="FY210" s="11"/>
      <c r="FZ210" s="11"/>
      <c r="GA210" s="11"/>
      <c r="GB210" s="11"/>
      <c r="GC210" s="11"/>
      <c r="GD210" s="11"/>
      <c r="GE210" s="11"/>
      <c r="GF210" s="11"/>
      <c r="GG210" s="11"/>
      <c r="GH210" s="11"/>
      <c r="GI210" s="11"/>
      <c r="GJ210" s="11"/>
      <c r="GK210" s="11"/>
      <c r="GL210" s="11"/>
      <c r="GM210" s="11"/>
      <c r="GN210" s="11"/>
      <c r="GO210" s="11"/>
      <c r="GP210" s="11"/>
      <c r="GQ210" s="11"/>
      <c r="GR210" s="11"/>
      <c r="GS210" s="11"/>
      <c r="GT210" s="11"/>
      <c r="GU210" s="11"/>
      <c r="GV210" s="11"/>
      <c r="GW210" s="11"/>
      <c r="GX210" s="11"/>
      <c r="GY210" s="11"/>
      <c r="GZ210" s="11"/>
      <c r="HA210" s="11"/>
      <c r="HB210" s="11"/>
      <c r="HC210" s="11"/>
      <c r="HD210" s="11"/>
      <c r="HE210" s="11"/>
      <c r="HF210" s="11"/>
      <c r="HG210" s="11"/>
      <c r="HH210" s="11"/>
      <c r="HI210" s="11"/>
      <c r="HJ210" s="11"/>
      <c r="HK210" s="11"/>
      <c r="HL210" s="11"/>
      <c r="HM210" s="11"/>
      <c r="HN210" s="11"/>
      <c r="HO210" s="11"/>
      <c r="HP210" s="11"/>
      <c r="HQ210" s="53"/>
      <c r="HR210" s="53"/>
      <c r="HS210" s="53"/>
      <c r="HT210" s="53"/>
      <c r="HU210" s="53"/>
      <c r="HV210" s="53"/>
      <c r="HW210" s="53"/>
      <c r="HX210" s="53"/>
      <c r="HY210" s="53"/>
      <c r="HZ210" s="53"/>
      <c r="IA210" s="53"/>
      <c r="IB210" s="53"/>
      <c r="IC210" s="53"/>
      <c r="ID210" s="53"/>
    </row>
    <row r="211" spans="1:238" s="117" customFormat="1" x14ac:dyDescent="0.25">
      <c r="A211" s="10"/>
      <c r="B211" s="11"/>
      <c r="C211" s="12"/>
      <c r="D211" s="12"/>
      <c r="E211" s="13"/>
      <c r="F211" s="14"/>
      <c r="G211" s="14"/>
      <c r="H211" s="15"/>
      <c r="I211" s="15"/>
      <c r="J211" s="15"/>
      <c r="K211" s="15"/>
      <c r="L211" s="16"/>
      <c r="M211" s="16"/>
      <c r="N211" s="15"/>
      <c r="O211" s="15"/>
      <c r="P211" s="15"/>
      <c r="Q211" s="15"/>
      <c r="R211" s="15"/>
      <c r="S211" s="15"/>
      <c r="T211" s="15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1"/>
      <c r="EM211" s="11"/>
      <c r="EN211" s="11"/>
      <c r="EO211" s="11"/>
      <c r="EP211" s="11"/>
      <c r="EQ211" s="11"/>
      <c r="ER211" s="11"/>
      <c r="ES211" s="11"/>
      <c r="ET211" s="11"/>
      <c r="EU211" s="11"/>
      <c r="EV211" s="11"/>
      <c r="EW211" s="11"/>
      <c r="EX211" s="11"/>
      <c r="EY211" s="11"/>
      <c r="EZ211" s="11"/>
      <c r="FA211" s="11"/>
      <c r="FB211" s="11"/>
      <c r="FC211" s="11"/>
      <c r="FD211" s="11"/>
      <c r="FE211" s="11"/>
      <c r="FF211" s="11"/>
      <c r="FG211" s="11"/>
      <c r="FH211" s="11"/>
      <c r="FI211" s="11"/>
      <c r="FJ211" s="11"/>
      <c r="FK211" s="11"/>
      <c r="FL211" s="11"/>
      <c r="FM211" s="11"/>
      <c r="FN211" s="11"/>
      <c r="FO211" s="11"/>
      <c r="FP211" s="11"/>
      <c r="FQ211" s="11"/>
      <c r="FR211" s="11"/>
      <c r="FS211" s="11"/>
      <c r="FT211" s="11"/>
      <c r="FU211" s="11"/>
      <c r="FV211" s="11"/>
      <c r="FW211" s="11"/>
      <c r="FX211" s="11"/>
      <c r="FY211" s="11"/>
      <c r="FZ211" s="11"/>
      <c r="GA211" s="11"/>
      <c r="GB211" s="11"/>
      <c r="GC211" s="11"/>
      <c r="GD211" s="11"/>
      <c r="GE211" s="11"/>
      <c r="GF211" s="11"/>
      <c r="GG211" s="11"/>
      <c r="GH211" s="11"/>
      <c r="GI211" s="11"/>
      <c r="GJ211" s="11"/>
      <c r="GK211" s="11"/>
      <c r="GL211" s="11"/>
      <c r="GM211" s="11"/>
      <c r="GN211" s="11"/>
      <c r="GO211" s="11"/>
      <c r="GP211" s="11"/>
      <c r="GQ211" s="11"/>
      <c r="GR211" s="11"/>
      <c r="GS211" s="11"/>
      <c r="GT211" s="11"/>
      <c r="GU211" s="11"/>
      <c r="GV211" s="11"/>
      <c r="GW211" s="11"/>
      <c r="GX211" s="11"/>
      <c r="GY211" s="11"/>
      <c r="GZ211" s="11"/>
      <c r="HA211" s="11"/>
      <c r="HB211" s="11"/>
      <c r="HC211" s="11"/>
      <c r="HD211" s="11"/>
      <c r="HE211" s="11"/>
      <c r="HF211" s="11"/>
      <c r="HG211" s="11"/>
      <c r="HH211" s="11"/>
      <c r="HI211" s="11"/>
      <c r="HJ211" s="11"/>
      <c r="HK211" s="11"/>
      <c r="HL211" s="11"/>
      <c r="HM211" s="11"/>
      <c r="HN211" s="11"/>
      <c r="HO211" s="11"/>
      <c r="HP211" s="11"/>
      <c r="HQ211" s="53"/>
      <c r="HR211" s="53"/>
      <c r="HS211" s="53"/>
      <c r="HT211" s="53"/>
      <c r="HU211" s="53"/>
      <c r="HV211" s="53"/>
      <c r="HW211" s="53"/>
      <c r="HX211" s="53"/>
      <c r="HY211" s="53"/>
      <c r="HZ211" s="53"/>
      <c r="IA211" s="53"/>
      <c r="IB211" s="53"/>
      <c r="IC211" s="53"/>
      <c r="ID211" s="53"/>
    </row>
    <row r="212" spans="1:238" s="117" customFormat="1" x14ac:dyDescent="0.25">
      <c r="A212" s="10"/>
      <c r="B212" s="11"/>
      <c r="C212" s="12"/>
      <c r="D212" s="12"/>
      <c r="E212" s="13"/>
      <c r="F212" s="14"/>
      <c r="G212" s="14"/>
      <c r="H212" s="15"/>
      <c r="I212" s="15"/>
      <c r="J212" s="15"/>
      <c r="K212" s="15"/>
      <c r="L212" s="16"/>
      <c r="M212" s="16"/>
      <c r="N212" s="15"/>
      <c r="O212" s="15"/>
      <c r="P212" s="15"/>
      <c r="Q212" s="15"/>
      <c r="R212" s="15"/>
      <c r="S212" s="15"/>
      <c r="T212" s="15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1"/>
      <c r="EK212" s="11"/>
      <c r="EL212" s="11"/>
      <c r="EM212" s="11"/>
      <c r="EN212" s="11"/>
      <c r="EO212" s="11"/>
      <c r="EP212" s="11"/>
      <c r="EQ212" s="11"/>
      <c r="ER212" s="11"/>
      <c r="ES212" s="11"/>
      <c r="ET212" s="11"/>
      <c r="EU212" s="11"/>
      <c r="EV212" s="11"/>
      <c r="EW212" s="11"/>
      <c r="EX212" s="11"/>
      <c r="EY212" s="11"/>
      <c r="EZ212" s="11"/>
      <c r="FA212" s="11"/>
      <c r="FB212" s="11"/>
      <c r="FC212" s="11"/>
      <c r="FD212" s="11"/>
      <c r="FE212" s="11"/>
      <c r="FF212" s="11"/>
      <c r="FG212" s="11"/>
      <c r="FH212" s="11"/>
      <c r="FI212" s="11"/>
      <c r="FJ212" s="11"/>
      <c r="FK212" s="11"/>
      <c r="FL212" s="11"/>
      <c r="FM212" s="11"/>
      <c r="FN212" s="11"/>
      <c r="FO212" s="11"/>
      <c r="FP212" s="11"/>
      <c r="FQ212" s="11"/>
      <c r="FR212" s="11"/>
      <c r="FS212" s="11"/>
      <c r="FT212" s="11"/>
      <c r="FU212" s="11"/>
      <c r="FV212" s="11"/>
      <c r="FW212" s="11"/>
      <c r="FX212" s="11"/>
      <c r="FY212" s="11"/>
      <c r="FZ212" s="11"/>
      <c r="GA212" s="11"/>
      <c r="GB212" s="11"/>
      <c r="GC212" s="11"/>
      <c r="GD212" s="11"/>
      <c r="GE212" s="11"/>
      <c r="GF212" s="11"/>
      <c r="GG212" s="11"/>
      <c r="GH212" s="11"/>
      <c r="GI212" s="11"/>
      <c r="GJ212" s="11"/>
      <c r="GK212" s="11"/>
      <c r="GL212" s="11"/>
      <c r="GM212" s="11"/>
      <c r="GN212" s="11"/>
      <c r="GO212" s="11"/>
      <c r="GP212" s="11"/>
      <c r="GQ212" s="11"/>
      <c r="GR212" s="11"/>
      <c r="GS212" s="11"/>
      <c r="GT212" s="11"/>
      <c r="GU212" s="11"/>
      <c r="GV212" s="11"/>
      <c r="GW212" s="11"/>
      <c r="GX212" s="11"/>
      <c r="GY212" s="11"/>
      <c r="GZ212" s="11"/>
      <c r="HA212" s="11"/>
      <c r="HB212" s="11"/>
      <c r="HC212" s="11"/>
      <c r="HD212" s="11"/>
      <c r="HE212" s="11"/>
      <c r="HF212" s="11"/>
      <c r="HG212" s="11"/>
      <c r="HH212" s="11"/>
      <c r="HI212" s="11"/>
      <c r="HJ212" s="11"/>
      <c r="HK212" s="11"/>
      <c r="HL212" s="11"/>
      <c r="HM212" s="11"/>
      <c r="HN212" s="11"/>
      <c r="HO212" s="11"/>
      <c r="HP212" s="11"/>
      <c r="HQ212" s="53"/>
      <c r="HR212" s="53"/>
      <c r="HS212" s="53"/>
      <c r="HT212" s="53"/>
      <c r="HU212" s="53"/>
      <c r="HV212" s="53"/>
      <c r="HW212" s="53"/>
      <c r="HX212" s="53"/>
      <c r="HY212" s="53"/>
      <c r="HZ212" s="53"/>
      <c r="IA212" s="53"/>
      <c r="IB212" s="53"/>
      <c r="IC212" s="53"/>
      <c r="ID212" s="53"/>
    </row>
    <row r="213" spans="1:238" s="117" customFormat="1" x14ac:dyDescent="0.25">
      <c r="A213" s="10"/>
      <c r="B213" s="11"/>
      <c r="C213" s="12"/>
      <c r="D213" s="12"/>
      <c r="E213" s="13"/>
      <c r="F213" s="14"/>
      <c r="G213" s="14"/>
      <c r="H213" s="15"/>
      <c r="I213" s="15"/>
      <c r="J213" s="15"/>
      <c r="K213" s="15"/>
      <c r="L213" s="16"/>
      <c r="M213" s="16"/>
      <c r="N213" s="15"/>
      <c r="O213" s="15"/>
      <c r="P213" s="15"/>
      <c r="Q213" s="15"/>
      <c r="R213" s="15"/>
      <c r="S213" s="15"/>
      <c r="T213" s="15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11"/>
      <c r="EL213" s="11"/>
      <c r="EM213" s="11"/>
      <c r="EN213" s="11"/>
      <c r="EO213" s="11"/>
      <c r="EP213" s="11"/>
      <c r="EQ213" s="11"/>
      <c r="ER213" s="11"/>
      <c r="ES213" s="11"/>
      <c r="ET213" s="11"/>
      <c r="EU213" s="11"/>
      <c r="EV213" s="11"/>
      <c r="EW213" s="11"/>
      <c r="EX213" s="11"/>
      <c r="EY213" s="11"/>
      <c r="EZ213" s="11"/>
      <c r="FA213" s="11"/>
      <c r="FB213" s="11"/>
      <c r="FC213" s="11"/>
      <c r="FD213" s="11"/>
      <c r="FE213" s="11"/>
      <c r="FF213" s="11"/>
      <c r="FG213" s="11"/>
      <c r="FH213" s="11"/>
      <c r="FI213" s="11"/>
      <c r="FJ213" s="11"/>
      <c r="FK213" s="11"/>
      <c r="FL213" s="11"/>
      <c r="FM213" s="11"/>
      <c r="FN213" s="11"/>
      <c r="FO213" s="11"/>
      <c r="FP213" s="11"/>
      <c r="FQ213" s="11"/>
      <c r="FR213" s="11"/>
      <c r="FS213" s="11"/>
      <c r="FT213" s="11"/>
      <c r="FU213" s="11"/>
      <c r="FV213" s="11"/>
      <c r="FW213" s="11"/>
      <c r="FX213" s="11"/>
      <c r="FY213" s="11"/>
      <c r="FZ213" s="11"/>
      <c r="GA213" s="11"/>
      <c r="GB213" s="11"/>
      <c r="GC213" s="11"/>
      <c r="GD213" s="11"/>
      <c r="GE213" s="11"/>
      <c r="GF213" s="11"/>
      <c r="GG213" s="11"/>
      <c r="GH213" s="11"/>
      <c r="GI213" s="11"/>
      <c r="GJ213" s="11"/>
      <c r="GK213" s="11"/>
      <c r="GL213" s="11"/>
      <c r="GM213" s="11"/>
      <c r="GN213" s="11"/>
      <c r="GO213" s="11"/>
      <c r="GP213" s="11"/>
      <c r="GQ213" s="11"/>
      <c r="GR213" s="11"/>
      <c r="GS213" s="11"/>
      <c r="GT213" s="11"/>
      <c r="GU213" s="11"/>
      <c r="GV213" s="11"/>
      <c r="GW213" s="11"/>
      <c r="GX213" s="11"/>
      <c r="GY213" s="11"/>
      <c r="GZ213" s="11"/>
      <c r="HA213" s="11"/>
      <c r="HB213" s="11"/>
      <c r="HC213" s="11"/>
      <c r="HD213" s="11"/>
      <c r="HE213" s="11"/>
      <c r="HF213" s="11"/>
      <c r="HG213" s="11"/>
      <c r="HH213" s="11"/>
      <c r="HI213" s="11"/>
      <c r="HJ213" s="11"/>
      <c r="HK213" s="11"/>
      <c r="HL213" s="11"/>
      <c r="HM213" s="11"/>
      <c r="HN213" s="11"/>
      <c r="HO213" s="11"/>
      <c r="HP213" s="11"/>
      <c r="HQ213" s="53"/>
      <c r="HR213" s="53"/>
      <c r="HS213" s="53"/>
      <c r="HT213" s="53"/>
      <c r="HU213" s="53"/>
      <c r="HV213" s="53"/>
      <c r="HW213" s="53"/>
      <c r="HX213" s="53"/>
      <c r="HY213" s="53"/>
      <c r="HZ213" s="53"/>
      <c r="IA213" s="53"/>
      <c r="IB213" s="53"/>
      <c r="IC213" s="53"/>
      <c r="ID213" s="53"/>
    </row>
    <row r="214" spans="1:238" s="87" customFormat="1" x14ac:dyDescent="0.25">
      <c r="A214" s="10"/>
      <c r="B214" s="11"/>
      <c r="C214" s="12"/>
      <c r="D214" s="12"/>
      <c r="E214" s="13"/>
      <c r="F214" s="14"/>
      <c r="G214" s="14"/>
      <c r="H214" s="15"/>
      <c r="I214" s="15"/>
      <c r="J214" s="15"/>
      <c r="K214" s="15"/>
      <c r="L214" s="16"/>
      <c r="M214" s="16"/>
      <c r="N214" s="15"/>
      <c r="O214" s="15"/>
      <c r="P214" s="15"/>
      <c r="Q214" s="15"/>
      <c r="R214" s="15"/>
      <c r="S214" s="15"/>
      <c r="T214" s="15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  <c r="EL214" s="11"/>
      <c r="EM214" s="11"/>
      <c r="EN214" s="11"/>
      <c r="EO214" s="11"/>
      <c r="EP214" s="11"/>
      <c r="EQ214" s="11"/>
      <c r="ER214" s="11"/>
      <c r="ES214" s="11"/>
      <c r="ET214" s="11"/>
      <c r="EU214" s="11"/>
      <c r="EV214" s="11"/>
      <c r="EW214" s="11"/>
      <c r="EX214" s="11"/>
      <c r="EY214" s="11"/>
      <c r="EZ214" s="11"/>
      <c r="FA214" s="11"/>
      <c r="FB214" s="11"/>
      <c r="FC214" s="11"/>
      <c r="FD214" s="11"/>
      <c r="FE214" s="11"/>
      <c r="FF214" s="11"/>
      <c r="FG214" s="11"/>
      <c r="FH214" s="11"/>
      <c r="FI214" s="11"/>
      <c r="FJ214" s="11"/>
      <c r="FK214" s="11"/>
      <c r="FL214" s="11"/>
      <c r="FM214" s="11"/>
      <c r="FN214" s="11"/>
      <c r="FO214" s="11"/>
      <c r="FP214" s="11"/>
      <c r="FQ214" s="11"/>
      <c r="FR214" s="11"/>
      <c r="FS214" s="11"/>
      <c r="FT214" s="11"/>
      <c r="FU214" s="11"/>
      <c r="FV214" s="11"/>
      <c r="FW214" s="11"/>
      <c r="FX214" s="11"/>
      <c r="FY214" s="11"/>
      <c r="FZ214" s="11"/>
      <c r="GA214" s="11"/>
      <c r="GB214" s="11"/>
      <c r="GC214" s="11"/>
      <c r="GD214" s="11"/>
      <c r="GE214" s="11"/>
      <c r="GF214" s="11"/>
      <c r="GG214" s="11"/>
      <c r="GH214" s="11"/>
      <c r="GI214" s="11"/>
      <c r="GJ214" s="11"/>
      <c r="GK214" s="11"/>
      <c r="GL214" s="11"/>
      <c r="GM214" s="11"/>
      <c r="GN214" s="11"/>
      <c r="GO214" s="11"/>
      <c r="GP214" s="11"/>
      <c r="GQ214" s="11"/>
      <c r="GR214" s="11"/>
      <c r="GS214" s="11"/>
      <c r="GT214" s="11"/>
      <c r="GU214" s="11"/>
      <c r="GV214" s="11"/>
      <c r="GW214" s="11"/>
      <c r="GX214" s="11"/>
      <c r="GY214" s="11"/>
      <c r="GZ214" s="11"/>
      <c r="HA214" s="11"/>
      <c r="HB214" s="11"/>
      <c r="HC214" s="11"/>
      <c r="HD214" s="11"/>
      <c r="HE214" s="11"/>
      <c r="HF214" s="11"/>
      <c r="HG214" s="11"/>
      <c r="HH214" s="11"/>
      <c r="HI214" s="11"/>
      <c r="HJ214" s="11"/>
      <c r="HK214" s="11"/>
      <c r="HL214" s="11"/>
      <c r="HM214" s="11"/>
      <c r="HN214" s="11"/>
      <c r="HO214" s="11"/>
      <c r="HP214" s="11"/>
      <c r="HQ214" s="53"/>
      <c r="HR214" s="53"/>
      <c r="HS214" s="53"/>
      <c r="HT214" s="53"/>
      <c r="HU214" s="53"/>
      <c r="HV214" s="53"/>
      <c r="HW214" s="53"/>
      <c r="HX214" s="53"/>
      <c r="HY214" s="53"/>
      <c r="HZ214" s="53"/>
      <c r="IA214" s="53"/>
      <c r="IB214" s="53"/>
      <c r="IC214" s="53"/>
      <c r="ID214" s="53"/>
    </row>
    <row r="215" spans="1:238" s="87" customFormat="1" x14ac:dyDescent="0.25">
      <c r="A215" s="10"/>
      <c r="B215" s="11"/>
      <c r="C215" s="12"/>
      <c r="D215" s="12"/>
      <c r="E215" s="13"/>
      <c r="F215" s="14"/>
      <c r="G215" s="14"/>
      <c r="H215" s="15"/>
      <c r="I215" s="15"/>
      <c r="J215" s="15"/>
      <c r="K215" s="15"/>
      <c r="L215" s="16"/>
      <c r="M215" s="16"/>
      <c r="N215" s="15"/>
      <c r="O215" s="15"/>
      <c r="P215" s="15"/>
      <c r="Q215" s="15"/>
      <c r="R215" s="15"/>
      <c r="S215" s="15"/>
      <c r="T215" s="15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  <c r="EP215" s="11"/>
      <c r="EQ215" s="11"/>
      <c r="ER215" s="11"/>
      <c r="ES215" s="11"/>
      <c r="ET215" s="11"/>
      <c r="EU215" s="11"/>
      <c r="EV215" s="11"/>
      <c r="EW215" s="11"/>
      <c r="EX215" s="11"/>
      <c r="EY215" s="11"/>
      <c r="EZ215" s="11"/>
      <c r="FA215" s="11"/>
      <c r="FB215" s="11"/>
      <c r="FC215" s="11"/>
      <c r="FD215" s="11"/>
      <c r="FE215" s="11"/>
      <c r="FF215" s="11"/>
      <c r="FG215" s="11"/>
      <c r="FH215" s="11"/>
      <c r="FI215" s="11"/>
      <c r="FJ215" s="11"/>
      <c r="FK215" s="11"/>
      <c r="FL215" s="11"/>
      <c r="FM215" s="11"/>
      <c r="FN215" s="11"/>
      <c r="FO215" s="11"/>
      <c r="FP215" s="11"/>
      <c r="FQ215" s="11"/>
      <c r="FR215" s="11"/>
      <c r="FS215" s="11"/>
      <c r="FT215" s="11"/>
      <c r="FU215" s="11"/>
      <c r="FV215" s="11"/>
      <c r="FW215" s="11"/>
      <c r="FX215" s="11"/>
      <c r="FY215" s="11"/>
      <c r="FZ215" s="11"/>
      <c r="GA215" s="11"/>
      <c r="GB215" s="11"/>
      <c r="GC215" s="11"/>
      <c r="GD215" s="11"/>
      <c r="GE215" s="11"/>
      <c r="GF215" s="11"/>
      <c r="GG215" s="11"/>
      <c r="GH215" s="11"/>
      <c r="GI215" s="11"/>
      <c r="GJ215" s="11"/>
      <c r="GK215" s="11"/>
      <c r="GL215" s="11"/>
      <c r="GM215" s="11"/>
      <c r="GN215" s="11"/>
      <c r="GO215" s="11"/>
      <c r="GP215" s="11"/>
      <c r="GQ215" s="11"/>
      <c r="GR215" s="11"/>
      <c r="GS215" s="11"/>
      <c r="GT215" s="11"/>
      <c r="GU215" s="11"/>
      <c r="GV215" s="11"/>
      <c r="GW215" s="11"/>
      <c r="GX215" s="11"/>
      <c r="GY215" s="11"/>
      <c r="GZ215" s="11"/>
      <c r="HA215" s="11"/>
      <c r="HB215" s="11"/>
      <c r="HC215" s="11"/>
      <c r="HD215" s="11"/>
      <c r="HE215" s="11"/>
      <c r="HF215" s="11"/>
      <c r="HG215" s="11"/>
      <c r="HH215" s="11"/>
      <c r="HI215" s="11"/>
      <c r="HJ215" s="11"/>
      <c r="HK215" s="11"/>
      <c r="HL215" s="11"/>
      <c r="HM215" s="11"/>
      <c r="HN215" s="11"/>
      <c r="HO215" s="11"/>
      <c r="HP215" s="11"/>
      <c r="HQ215" s="53"/>
      <c r="HR215" s="53"/>
      <c r="HS215" s="53"/>
      <c r="HT215" s="53"/>
      <c r="HU215" s="53"/>
      <c r="HV215" s="53"/>
      <c r="HW215" s="53"/>
      <c r="HX215" s="53"/>
      <c r="HY215" s="53"/>
      <c r="HZ215" s="53"/>
      <c r="IA215" s="53"/>
      <c r="IB215" s="53"/>
      <c r="IC215" s="53"/>
      <c r="ID215" s="53"/>
    </row>
    <row r="216" spans="1:238" s="87" customFormat="1" x14ac:dyDescent="0.25">
      <c r="A216" s="10"/>
      <c r="B216" s="11"/>
      <c r="C216" s="12"/>
      <c r="D216" s="12"/>
      <c r="E216" s="13"/>
      <c r="F216" s="14"/>
      <c r="G216" s="14"/>
      <c r="H216" s="15"/>
      <c r="I216" s="15"/>
      <c r="J216" s="15"/>
      <c r="K216" s="15"/>
      <c r="L216" s="16"/>
      <c r="M216" s="16"/>
      <c r="N216" s="15"/>
      <c r="O216" s="15"/>
      <c r="P216" s="15"/>
      <c r="Q216" s="15"/>
      <c r="R216" s="15"/>
      <c r="S216" s="15"/>
      <c r="T216" s="15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1"/>
      <c r="FG216" s="11"/>
      <c r="FH216" s="11"/>
      <c r="FI216" s="11"/>
      <c r="FJ216" s="11"/>
      <c r="FK216" s="11"/>
      <c r="FL216" s="11"/>
      <c r="FM216" s="11"/>
      <c r="FN216" s="11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  <c r="GB216" s="11"/>
      <c r="GC216" s="11"/>
      <c r="GD216" s="11"/>
      <c r="GE216" s="11"/>
      <c r="GF216" s="11"/>
      <c r="GG216" s="11"/>
      <c r="GH216" s="11"/>
      <c r="GI216" s="11"/>
      <c r="GJ216" s="11"/>
      <c r="GK216" s="11"/>
      <c r="GL216" s="11"/>
      <c r="GM216" s="11"/>
      <c r="GN216" s="11"/>
      <c r="GO216" s="11"/>
      <c r="GP216" s="11"/>
      <c r="GQ216" s="11"/>
      <c r="GR216" s="11"/>
      <c r="GS216" s="11"/>
      <c r="GT216" s="11"/>
      <c r="GU216" s="11"/>
      <c r="GV216" s="11"/>
      <c r="GW216" s="11"/>
      <c r="GX216" s="11"/>
      <c r="GY216" s="11"/>
      <c r="GZ216" s="11"/>
      <c r="HA216" s="11"/>
      <c r="HB216" s="11"/>
      <c r="HC216" s="11"/>
      <c r="HD216" s="11"/>
      <c r="HE216" s="11"/>
      <c r="HF216" s="11"/>
      <c r="HG216" s="11"/>
      <c r="HH216" s="11"/>
      <c r="HI216" s="11"/>
      <c r="HJ216" s="11"/>
      <c r="HK216" s="11"/>
      <c r="HL216" s="11"/>
      <c r="HM216" s="11"/>
      <c r="HN216" s="11"/>
      <c r="HO216" s="11"/>
      <c r="HP216" s="11"/>
      <c r="HQ216" s="53"/>
      <c r="HR216" s="53"/>
      <c r="HS216" s="53"/>
      <c r="HT216" s="53"/>
      <c r="HU216" s="53"/>
      <c r="HV216" s="53"/>
      <c r="HW216" s="53"/>
      <c r="HX216" s="53"/>
      <c r="HY216" s="53"/>
      <c r="HZ216" s="53"/>
      <c r="IA216" s="53"/>
      <c r="IB216" s="53"/>
      <c r="IC216" s="53"/>
      <c r="ID216" s="53"/>
    </row>
    <row r="217" spans="1:238" s="72" customFormat="1" x14ac:dyDescent="0.25">
      <c r="A217" s="10"/>
      <c r="B217" s="11"/>
      <c r="C217" s="12"/>
      <c r="D217" s="12"/>
      <c r="E217" s="13"/>
      <c r="F217" s="14"/>
      <c r="G217" s="14"/>
      <c r="H217" s="15"/>
      <c r="I217" s="15"/>
      <c r="J217" s="15"/>
      <c r="K217" s="15"/>
      <c r="L217" s="16"/>
      <c r="M217" s="16"/>
      <c r="N217" s="15"/>
      <c r="O217" s="15"/>
      <c r="P217" s="15"/>
      <c r="Q217" s="15"/>
      <c r="R217" s="15"/>
      <c r="S217" s="15"/>
      <c r="T217" s="15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  <c r="EL217" s="11"/>
      <c r="EM217" s="11"/>
      <c r="EN217" s="11"/>
      <c r="EO217" s="11"/>
      <c r="EP217" s="11"/>
      <c r="EQ217" s="11"/>
      <c r="ER217" s="11"/>
      <c r="ES217" s="11"/>
      <c r="ET217" s="11"/>
      <c r="EU217" s="11"/>
      <c r="EV217" s="11"/>
      <c r="EW217" s="11"/>
      <c r="EX217" s="11"/>
      <c r="EY217" s="11"/>
      <c r="EZ217" s="11"/>
      <c r="FA217" s="11"/>
      <c r="FB217" s="11"/>
      <c r="FC217" s="11"/>
      <c r="FD217" s="11"/>
      <c r="FE217" s="11"/>
      <c r="FF217" s="11"/>
      <c r="FG217" s="11"/>
      <c r="FH217" s="11"/>
      <c r="FI217" s="11"/>
      <c r="FJ217" s="11"/>
      <c r="FK217" s="11"/>
      <c r="FL217" s="11"/>
      <c r="FM217" s="11"/>
      <c r="FN217" s="11"/>
      <c r="FO217" s="11"/>
      <c r="FP217" s="11"/>
      <c r="FQ217" s="11"/>
      <c r="FR217" s="11"/>
      <c r="FS217" s="11"/>
      <c r="FT217" s="11"/>
      <c r="FU217" s="11"/>
      <c r="FV217" s="11"/>
      <c r="FW217" s="11"/>
      <c r="FX217" s="11"/>
      <c r="FY217" s="11"/>
      <c r="FZ217" s="11"/>
      <c r="GA217" s="11"/>
      <c r="GB217" s="11"/>
      <c r="GC217" s="11"/>
      <c r="GD217" s="11"/>
      <c r="GE217" s="11"/>
      <c r="GF217" s="11"/>
      <c r="GG217" s="11"/>
      <c r="GH217" s="11"/>
      <c r="GI217" s="11"/>
      <c r="GJ217" s="11"/>
      <c r="GK217" s="11"/>
      <c r="GL217" s="11"/>
      <c r="GM217" s="11"/>
      <c r="GN217" s="11"/>
      <c r="GO217" s="11"/>
      <c r="GP217" s="11"/>
      <c r="GQ217" s="11"/>
      <c r="GR217" s="11"/>
      <c r="GS217" s="11"/>
      <c r="GT217" s="11"/>
      <c r="GU217" s="11"/>
      <c r="GV217" s="11"/>
      <c r="GW217" s="11"/>
      <c r="GX217" s="11"/>
      <c r="GY217" s="11"/>
      <c r="GZ217" s="11"/>
      <c r="HA217" s="11"/>
      <c r="HB217" s="11"/>
      <c r="HC217" s="11"/>
      <c r="HD217" s="11"/>
      <c r="HE217" s="11"/>
      <c r="HF217" s="11"/>
      <c r="HG217" s="11"/>
      <c r="HH217" s="11"/>
      <c r="HI217" s="11"/>
      <c r="HJ217" s="11"/>
      <c r="HK217" s="11"/>
      <c r="HL217" s="11"/>
      <c r="HM217" s="11"/>
      <c r="HN217" s="11"/>
      <c r="HO217" s="11"/>
      <c r="HP217" s="11"/>
      <c r="HQ217" s="53"/>
      <c r="HR217" s="53"/>
      <c r="HS217" s="53"/>
      <c r="HT217" s="53"/>
      <c r="HU217" s="53"/>
      <c r="HV217" s="53"/>
      <c r="HW217" s="53"/>
      <c r="HX217" s="53"/>
      <c r="HY217" s="53"/>
      <c r="HZ217" s="53"/>
      <c r="IA217" s="53"/>
      <c r="IB217" s="53"/>
      <c r="IC217" s="53"/>
      <c r="ID217" s="53"/>
    </row>
    <row r="218" spans="1:238" s="73" customFormat="1" x14ac:dyDescent="0.25">
      <c r="A218" s="10"/>
      <c r="B218" s="11"/>
      <c r="C218" s="12"/>
      <c r="D218" s="12"/>
      <c r="E218" s="13"/>
      <c r="F218" s="14"/>
      <c r="G218" s="14"/>
      <c r="H218" s="15"/>
      <c r="I218" s="15"/>
      <c r="J218" s="15"/>
      <c r="K218" s="15"/>
      <c r="L218" s="16"/>
      <c r="M218" s="16"/>
      <c r="N218" s="15"/>
      <c r="O218" s="15"/>
      <c r="P218" s="15"/>
      <c r="Q218" s="15"/>
      <c r="R218" s="15"/>
      <c r="S218" s="15"/>
      <c r="T218" s="15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  <c r="EL218" s="11"/>
      <c r="EM218" s="11"/>
      <c r="EN218" s="11"/>
      <c r="EO218" s="11"/>
      <c r="EP218" s="11"/>
      <c r="EQ218" s="11"/>
      <c r="ER218" s="11"/>
      <c r="ES218" s="11"/>
      <c r="ET218" s="11"/>
      <c r="EU218" s="11"/>
      <c r="EV218" s="11"/>
      <c r="EW218" s="11"/>
      <c r="EX218" s="11"/>
      <c r="EY218" s="11"/>
      <c r="EZ218" s="11"/>
      <c r="FA218" s="11"/>
      <c r="FB218" s="11"/>
      <c r="FC218" s="11"/>
      <c r="FD218" s="11"/>
      <c r="FE218" s="11"/>
      <c r="FF218" s="11"/>
      <c r="FG218" s="11"/>
      <c r="FH218" s="11"/>
      <c r="FI218" s="11"/>
      <c r="FJ218" s="11"/>
      <c r="FK218" s="11"/>
      <c r="FL218" s="11"/>
      <c r="FM218" s="11"/>
      <c r="FN218" s="11"/>
      <c r="FO218" s="11"/>
      <c r="FP218" s="11"/>
      <c r="FQ218" s="11"/>
      <c r="FR218" s="11"/>
      <c r="FS218" s="11"/>
      <c r="FT218" s="11"/>
      <c r="FU218" s="11"/>
      <c r="FV218" s="11"/>
      <c r="FW218" s="11"/>
      <c r="FX218" s="11"/>
      <c r="FY218" s="11"/>
      <c r="FZ218" s="11"/>
      <c r="GA218" s="11"/>
      <c r="GB218" s="11"/>
      <c r="GC218" s="11"/>
      <c r="GD218" s="11"/>
      <c r="GE218" s="11"/>
      <c r="GF218" s="11"/>
      <c r="GG218" s="11"/>
      <c r="GH218" s="11"/>
      <c r="GI218" s="11"/>
      <c r="GJ218" s="11"/>
      <c r="GK218" s="11"/>
      <c r="GL218" s="11"/>
      <c r="GM218" s="11"/>
      <c r="GN218" s="11"/>
      <c r="GO218" s="11"/>
      <c r="GP218" s="11"/>
      <c r="GQ218" s="11"/>
      <c r="GR218" s="11"/>
      <c r="GS218" s="11"/>
      <c r="GT218" s="11"/>
      <c r="GU218" s="11"/>
      <c r="GV218" s="11"/>
      <c r="GW218" s="11"/>
      <c r="GX218" s="11"/>
      <c r="GY218" s="11"/>
      <c r="GZ218" s="11"/>
      <c r="HA218" s="11"/>
      <c r="HB218" s="11"/>
      <c r="HC218" s="11"/>
      <c r="HD218" s="11"/>
      <c r="HE218" s="11"/>
      <c r="HF218" s="11"/>
      <c r="HG218" s="11"/>
      <c r="HH218" s="11"/>
      <c r="HI218" s="11"/>
      <c r="HJ218" s="11"/>
      <c r="HK218" s="11"/>
      <c r="HL218" s="11"/>
      <c r="HM218" s="11"/>
      <c r="HN218" s="11"/>
      <c r="HO218" s="11"/>
      <c r="HP218" s="11"/>
      <c r="HQ218" s="53"/>
      <c r="HR218" s="53"/>
      <c r="HS218" s="53"/>
      <c r="HT218" s="53"/>
      <c r="HU218" s="53"/>
      <c r="HV218" s="53"/>
      <c r="HW218" s="53"/>
      <c r="HX218" s="53"/>
      <c r="HY218" s="53"/>
      <c r="HZ218" s="53"/>
      <c r="IA218" s="53"/>
      <c r="IB218" s="53"/>
      <c r="IC218" s="53"/>
      <c r="ID218" s="53"/>
    </row>
    <row r="219" spans="1:238" s="92" customFormat="1" x14ac:dyDescent="0.25">
      <c r="A219" s="10"/>
      <c r="B219" s="11"/>
      <c r="C219" s="12"/>
      <c r="D219" s="12"/>
      <c r="E219" s="13"/>
      <c r="F219" s="14"/>
      <c r="G219" s="14"/>
      <c r="H219" s="15"/>
      <c r="I219" s="15"/>
      <c r="J219" s="15"/>
      <c r="K219" s="15"/>
      <c r="L219" s="16"/>
      <c r="M219" s="16"/>
      <c r="N219" s="15"/>
      <c r="O219" s="15"/>
      <c r="P219" s="15"/>
      <c r="Q219" s="15"/>
      <c r="R219" s="15"/>
      <c r="S219" s="15"/>
      <c r="T219" s="15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  <c r="EQ219" s="11"/>
      <c r="ER219" s="11"/>
      <c r="ES219" s="11"/>
      <c r="ET219" s="11"/>
      <c r="EU219" s="11"/>
      <c r="EV219" s="11"/>
      <c r="EW219" s="11"/>
      <c r="EX219" s="11"/>
      <c r="EY219" s="11"/>
      <c r="EZ219" s="11"/>
      <c r="FA219" s="11"/>
      <c r="FB219" s="11"/>
      <c r="FC219" s="11"/>
      <c r="FD219" s="11"/>
      <c r="FE219" s="11"/>
      <c r="FF219" s="11"/>
      <c r="FG219" s="11"/>
      <c r="FH219" s="11"/>
      <c r="FI219" s="11"/>
      <c r="FJ219" s="11"/>
      <c r="FK219" s="11"/>
      <c r="FL219" s="11"/>
      <c r="FM219" s="11"/>
      <c r="FN219" s="11"/>
      <c r="FO219" s="11"/>
      <c r="FP219" s="11"/>
      <c r="FQ219" s="11"/>
      <c r="FR219" s="11"/>
      <c r="FS219" s="11"/>
      <c r="FT219" s="11"/>
      <c r="FU219" s="11"/>
      <c r="FV219" s="11"/>
      <c r="FW219" s="11"/>
      <c r="FX219" s="11"/>
      <c r="FY219" s="11"/>
      <c r="FZ219" s="11"/>
      <c r="GA219" s="11"/>
      <c r="GB219" s="11"/>
      <c r="GC219" s="11"/>
      <c r="GD219" s="11"/>
      <c r="GE219" s="11"/>
      <c r="GF219" s="11"/>
      <c r="GG219" s="11"/>
      <c r="GH219" s="11"/>
      <c r="GI219" s="11"/>
      <c r="GJ219" s="11"/>
      <c r="GK219" s="11"/>
      <c r="GL219" s="11"/>
      <c r="GM219" s="11"/>
      <c r="GN219" s="11"/>
      <c r="GO219" s="11"/>
      <c r="GP219" s="11"/>
      <c r="GQ219" s="11"/>
      <c r="GR219" s="11"/>
      <c r="GS219" s="11"/>
      <c r="GT219" s="11"/>
      <c r="GU219" s="11"/>
      <c r="GV219" s="11"/>
      <c r="GW219" s="11"/>
      <c r="GX219" s="11"/>
      <c r="GY219" s="11"/>
      <c r="GZ219" s="11"/>
      <c r="HA219" s="11"/>
      <c r="HB219" s="11"/>
      <c r="HC219" s="11"/>
      <c r="HD219" s="11"/>
      <c r="HE219" s="11"/>
      <c r="HF219" s="11"/>
      <c r="HG219" s="11"/>
      <c r="HH219" s="11"/>
      <c r="HI219" s="11"/>
      <c r="HJ219" s="11"/>
      <c r="HK219" s="11"/>
      <c r="HL219" s="11"/>
      <c r="HM219" s="11"/>
      <c r="HN219" s="11"/>
      <c r="HO219" s="11"/>
      <c r="HP219" s="11"/>
      <c r="HQ219" s="53"/>
      <c r="HR219" s="53"/>
      <c r="HS219" s="53"/>
      <c r="HT219" s="53"/>
      <c r="HU219" s="53"/>
      <c r="HV219" s="53"/>
      <c r="HW219" s="53"/>
      <c r="HX219" s="53"/>
      <c r="HY219" s="53"/>
      <c r="HZ219" s="53"/>
      <c r="IA219" s="53"/>
      <c r="IB219" s="53"/>
      <c r="IC219" s="53"/>
      <c r="ID219" s="53"/>
    </row>
    <row r="220" spans="1:238" s="92" customFormat="1" x14ac:dyDescent="0.25">
      <c r="A220" s="10"/>
      <c r="B220" s="11"/>
      <c r="C220" s="12"/>
      <c r="D220" s="12"/>
      <c r="E220" s="13"/>
      <c r="F220" s="14"/>
      <c r="G220" s="14"/>
      <c r="H220" s="15"/>
      <c r="I220" s="15"/>
      <c r="J220" s="15"/>
      <c r="K220" s="15"/>
      <c r="L220" s="16"/>
      <c r="M220" s="16"/>
      <c r="N220" s="15"/>
      <c r="O220" s="15"/>
      <c r="P220" s="15"/>
      <c r="Q220" s="15"/>
      <c r="R220" s="15"/>
      <c r="S220" s="15"/>
      <c r="T220" s="15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11"/>
      <c r="EN220" s="11"/>
      <c r="EO220" s="11"/>
      <c r="EP220" s="11"/>
      <c r="EQ220" s="11"/>
      <c r="ER220" s="11"/>
      <c r="ES220" s="11"/>
      <c r="ET220" s="11"/>
      <c r="EU220" s="11"/>
      <c r="EV220" s="11"/>
      <c r="EW220" s="11"/>
      <c r="EX220" s="11"/>
      <c r="EY220" s="11"/>
      <c r="EZ220" s="11"/>
      <c r="FA220" s="11"/>
      <c r="FB220" s="11"/>
      <c r="FC220" s="11"/>
      <c r="FD220" s="11"/>
      <c r="FE220" s="11"/>
      <c r="FF220" s="11"/>
      <c r="FG220" s="11"/>
      <c r="FH220" s="11"/>
      <c r="FI220" s="11"/>
      <c r="FJ220" s="11"/>
      <c r="FK220" s="11"/>
      <c r="FL220" s="11"/>
      <c r="FM220" s="11"/>
      <c r="FN220" s="11"/>
      <c r="FO220" s="11"/>
      <c r="FP220" s="11"/>
      <c r="FQ220" s="11"/>
      <c r="FR220" s="11"/>
      <c r="FS220" s="11"/>
      <c r="FT220" s="11"/>
      <c r="FU220" s="11"/>
      <c r="FV220" s="11"/>
      <c r="FW220" s="11"/>
      <c r="FX220" s="11"/>
      <c r="FY220" s="11"/>
      <c r="FZ220" s="11"/>
      <c r="GA220" s="11"/>
      <c r="GB220" s="11"/>
      <c r="GC220" s="11"/>
      <c r="GD220" s="11"/>
      <c r="GE220" s="11"/>
      <c r="GF220" s="11"/>
      <c r="GG220" s="11"/>
      <c r="GH220" s="11"/>
      <c r="GI220" s="11"/>
      <c r="GJ220" s="11"/>
      <c r="GK220" s="11"/>
      <c r="GL220" s="11"/>
      <c r="GM220" s="11"/>
      <c r="GN220" s="11"/>
      <c r="GO220" s="11"/>
      <c r="GP220" s="11"/>
      <c r="GQ220" s="11"/>
      <c r="GR220" s="11"/>
      <c r="GS220" s="11"/>
      <c r="GT220" s="11"/>
      <c r="GU220" s="11"/>
      <c r="GV220" s="11"/>
      <c r="GW220" s="11"/>
      <c r="GX220" s="11"/>
      <c r="GY220" s="11"/>
      <c r="GZ220" s="11"/>
      <c r="HA220" s="11"/>
      <c r="HB220" s="11"/>
      <c r="HC220" s="11"/>
      <c r="HD220" s="11"/>
      <c r="HE220" s="11"/>
      <c r="HF220" s="11"/>
      <c r="HG220" s="11"/>
      <c r="HH220" s="11"/>
      <c r="HI220" s="11"/>
      <c r="HJ220" s="11"/>
      <c r="HK220" s="11"/>
      <c r="HL220" s="11"/>
      <c r="HM220" s="11"/>
      <c r="HN220" s="11"/>
      <c r="HO220" s="11"/>
      <c r="HP220" s="11"/>
      <c r="HQ220" s="53"/>
      <c r="HR220" s="53"/>
      <c r="HS220" s="53"/>
      <c r="HT220" s="53"/>
      <c r="HU220" s="53"/>
      <c r="HV220" s="53"/>
      <c r="HW220" s="53"/>
      <c r="HX220" s="53"/>
      <c r="HY220" s="53"/>
      <c r="HZ220" s="53"/>
      <c r="IA220" s="53"/>
      <c r="IB220" s="53"/>
      <c r="IC220" s="53"/>
      <c r="ID220" s="53"/>
    </row>
    <row r="221" spans="1:238" s="92" customFormat="1" x14ac:dyDescent="0.25">
      <c r="A221" s="10"/>
      <c r="B221" s="11"/>
      <c r="C221" s="12"/>
      <c r="D221" s="12"/>
      <c r="E221" s="13"/>
      <c r="F221" s="14"/>
      <c r="G221" s="14"/>
      <c r="H221" s="15"/>
      <c r="I221" s="15"/>
      <c r="J221" s="15"/>
      <c r="K221" s="15"/>
      <c r="L221" s="16"/>
      <c r="M221" s="16"/>
      <c r="N221" s="15"/>
      <c r="O221" s="15"/>
      <c r="P221" s="15"/>
      <c r="Q221" s="15"/>
      <c r="R221" s="15"/>
      <c r="S221" s="15"/>
      <c r="T221" s="15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1"/>
      <c r="EM221" s="11"/>
      <c r="EN221" s="11"/>
      <c r="EO221" s="11"/>
      <c r="EP221" s="11"/>
      <c r="EQ221" s="11"/>
      <c r="ER221" s="11"/>
      <c r="ES221" s="11"/>
      <c r="ET221" s="11"/>
      <c r="EU221" s="11"/>
      <c r="EV221" s="11"/>
      <c r="EW221" s="11"/>
      <c r="EX221" s="11"/>
      <c r="EY221" s="11"/>
      <c r="EZ221" s="11"/>
      <c r="FA221" s="11"/>
      <c r="FB221" s="11"/>
      <c r="FC221" s="11"/>
      <c r="FD221" s="11"/>
      <c r="FE221" s="11"/>
      <c r="FF221" s="11"/>
      <c r="FG221" s="11"/>
      <c r="FH221" s="11"/>
      <c r="FI221" s="11"/>
      <c r="FJ221" s="11"/>
      <c r="FK221" s="11"/>
      <c r="FL221" s="11"/>
      <c r="FM221" s="11"/>
      <c r="FN221" s="11"/>
      <c r="FO221" s="11"/>
      <c r="FP221" s="11"/>
      <c r="FQ221" s="11"/>
      <c r="FR221" s="11"/>
      <c r="FS221" s="11"/>
      <c r="FT221" s="11"/>
      <c r="FU221" s="11"/>
      <c r="FV221" s="11"/>
      <c r="FW221" s="11"/>
      <c r="FX221" s="11"/>
      <c r="FY221" s="11"/>
      <c r="FZ221" s="11"/>
      <c r="GA221" s="11"/>
      <c r="GB221" s="11"/>
      <c r="GC221" s="11"/>
      <c r="GD221" s="11"/>
      <c r="GE221" s="11"/>
      <c r="GF221" s="11"/>
      <c r="GG221" s="11"/>
      <c r="GH221" s="11"/>
      <c r="GI221" s="11"/>
      <c r="GJ221" s="11"/>
      <c r="GK221" s="11"/>
      <c r="GL221" s="11"/>
      <c r="GM221" s="11"/>
      <c r="GN221" s="11"/>
      <c r="GO221" s="11"/>
      <c r="GP221" s="11"/>
      <c r="GQ221" s="11"/>
      <c r="GR221" s="11"/>
      <c r="GS221" s="11"/>
      <c r="GT221" s="11"/>
      <c r="GU221" s="11"/>
      <c r="GV221" s="11"/>
      <c r="GW221" s="11"/>
      <c r="GX221" s="11"/>
      <c r="GY221" s="11"/>
      <c r="GZ221" s="11"/>
      <c r="HA221" s="11"/>
      <c r="HB221" s="11"/>
      <c r="HC221" s="11"/>
      <c r="HD221" s="11"/>
      <c r="HE221" s="11"/>
      <c r="HF221" s="11"/>
      <c r="HG221" s="11"/>
      <c r="HH221" s="11"/>
      <c r="HI221" s="11"/>
      <c r="HJ221" s="11"/>
      <c r="HK221" s="11"/>
      <c r="HL221" s="11"/>
      <c r="HM221" s="11"/>
      <c r="HN221" s="11"/>
      <c r="HO221" s="11"/>
      <c r="HP221" s="11"/>
      <c r="HQ221" s="53"/>
      <c r="HR221" s="53"/>
      <c r="HS221" s="53"/>
      <c r="HT221" s="53"/>
      <c r="HU221" s="53"/>
      <c r="HV221" s="53"/>
      <c r="HW221" s="53"/>
      <c r="HX221" s="53"/>
      <c r="HY221" s="53"/>
      <c r="HZ221" s="53"/>
      <c r="IA221" s="53"/>
      <c r="IB221" s="53"/>
      <c r="IC221" s="53"/>
      <c r="ID221" s="53"/>
    </row>
    <row r="222" spans="1:238" s="159" customFormat="1" x14ac:dyDescent="0.25">
      <c r="A222" s="10"/>
      <c r="B222" s="11"/>
      <c r="C222" s="12"/>
      <c r="D222" s="12"/>
      <c r="E222" s="13"/>
      <c r="F222" s="14"/>
      <c r="G222" s="14"/>
      <c r="H222" s="15"/>
      <c r="I222" s="15"/>
      <c r="J222" s="15"/>
      <c r="K222" s="15"/>
      <c r="L222" s="16"/>
      <c r="M222" s="16"/>
      <c r="N222" s="15"/>
      <c r="O222" s="15"/>
      <c r="P222" s="15"/>
      <c r="Q222" s="15"/>
      <c r="R222" s="15"/>
      <c r="S222" s="15"/>
      <c r="T222" s="15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11"/>
      <c r="EL222" s="11"/>
      <c r="EM222" s="11"/>
      <c r="EN222" s="11"/>
      <c r="EO222" s="11"/>
      <c r="EP222" s="11"/>
      <c r="EQ222" s="11"/>
      <c r="ER222" s="11"/>
      <c r="ES222" s="11"/>
      <c r="ET222" s="11"/>
      <c r="EU222" s="11"/>
      <c r="EV222" s="11"/>
      <c r="EW222" s="11"/>
      <c r="EX222" s="11"/>
      <c r="EY222" s="11"/>
      <c r="EZ222" s="11"/>
      <c r="FA222" s="11"/>
      <c r="FB222" s="11"/>
      <c r="FC222" s="11"/>
      <c r="FD222" s="11"/>
      <c r="FE222" s="11"/>
      <c r="FF222" s="11"/>
      <c r="FG222" s="11"/>
      <c r="FH222" s="11"/>
      <c r="FI222" s="11"/>
      <c r="FJ222" s="11"/>
      <c r="FK222" s="11"/>
      <c r="FL222" s="11"/>
      <c r="FM222" s="11"/>
      <c r="FN222" s="11"/>
      <c r="FO222" s="11"/>
      <c r="FP222" s="11"/>
      <c r="FQ222" s="11"/>
      <c r="FR222" s="11"/>
      <c r="FS222" s="11"/>
      <c r="FT222" s="11"/>
      <c r="FU222" s="11"/>
      <c r="FV222" s="11"/>
      <c r="FW222" s="11"/>
      <c r="FX222" s="11"/>
      <c r="FY222" s="11"/>
      <c r="FZ222" s="11"/>
      <c r="GA222" s="11"/>
      <c r="GB222" s="11"/>
      <c r="GC222" s="11"/>
      <c r="GD222" s="11"/>
      <c r="GE222" s="11"/>
      <c r="GF222" s="11"/>
      <c r="GG222" s="11"/>
      <c r="GH222" s="11"/>
      <c r="GI222" s="11"/>
      <c r="GJ222" s="11"/>
      <c r="GK222" s="11"/>
      <c r="GL222" s="11"/>
      <c r="GM222" s="11"/>
      <c r="GN222" s="11"/>
      <c r="GO222" s="11"/>
      <c r="GP222" s="11"/>
      <c r="GQ222" s="11"/>
      <c r="GR222" s="11"/>
      <c r="GS222" s="11"/>
      <c r="GT222" s="11"/>
      <c r="GU222" s="11"/>
      <c r="GV222" s="11"/>
      <c r="GW222" s="11"/>
      <c r="GX222" s="11"/>
      <c r="GY222" s="11"/>
      <c r="GZ222" s="11"/>
      <c r="HA222" s="11"/>
      <c r="HB222" s="11"/>
      <c r="HC222" s="11"/>
      <c r="HD222" s="11"/>
      <c r="HE222" s="11"/>
      <c r="HF222" s="11"/>
      <c r="HG222" s="11"/>
      <c r="HH222" s="11"/>
      <c r="HI222" s="11"/>
      <c r="HJ222" s="11"/>
      <c r="HK222" s="11"/>
      <c r="HL222" s="11"/>
      <c r="HM222" s="11"/>
      <c r="HN222" s="11"/>
      <c r="HO222" s="11"/>
      <c r="HP222" s="11"/>
      <c r="HQ222" s="53"/>
      <c r="HR222" s="53"/>
      <c r="HS222" s="53"/>
      <c r="HT222" s="53"/>
      <c r="HU222" s="53"/>
      <c r="HV222" s="53"/>
      <c r="HW222" s="53"/>
      <c r="HX222" s="53"/>
      <c r="HY222" s="53"/>
      <c r="HZ222" s="53"/>
      <c r="IA222" s="53"/>
      <c r="IB222" s="53"/>
      <c r="IC222" s="53"/>
      <c r="ID222" s="53"/>
    </row>
    <row r="223" spans="1:238" s="159" customFormat="1" x14ac:dyDescent="0.25">
      <c r="A223" s="10"/>
      <c r="B223" s="11"/>
      <c r="C223" s="12"/>
      <c r="D223" s="12"/>
      <c r="E223" s="13"/>
      <c r="F223" s="14"/>
      <c r="G223" s="14"/>
      <c r="H223" s="15"/>
      <c r="I223" s="15"/>
      <c r="J223" s="15"/>
      <c r="K223" s="15"/>
      <c r="L223" s="16"/>
      <c r="M223" s="16"/>
      <c r="N223" s="15"/>
      <c r="O223" s="15"/>
      <c r="P223" s="15"/>
      <c r="Q223" s="15"/>
      <c r="R223" s="15"/>
      <c r="S223" s="15"/>
      <c r="T223" s="15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  <c r="EL223" s="11"/>
      <c r="EM223" s="11"/>
      <c r="EN223" s="11"/>
      <c r="EO223" s="11"/>
      <c r="EP223" s="11"/>
      <c r="EQ223" s="11"/>
      <c r="ER223" s="11"/>
      <c r="ES223" s="11"/>
      <c r="ET223" s="11"/>
      <c r="EU223" s="11"/>
      <c r="EV223" s="11"/>
      <c r="EW223" s="11"/>
      <c r="EX223" s="11"/>
      <c r="EY223" s="11"/>
      <c r="EZ223" s="11"/>
      <c r="FA223" s="11"/>
      <c r="FB223" s="11"/>
      <c r="FC223" s="11"/>
      <c r="FD223" s="11"/>
      <c r="FE223" s="11"/>
      <c r="FF223" s="11"/>
      <c r="FG223" s="11"/>
      <c r="FH223" s="11"/>
      <c r="FI223" s="11"/>
      <c r="FJ223" s="11"/>
      <c r="FK223" s="11"/>
      <c r="FL223" s="11"/>
      <c r="FM223" s="11"/>
      <c r="FN223" s="11"/>
      <c r="FO223" s="11"/>
      <c r="FP223" s="11"/>
      <c r="FQ223" s="11"/>
      <c r="FR223" s="11"/>
      <c r="FS223" s="11"/>
      <c r="FT223" s="11"/>
      <c r="FU223" s="11"/>
      <c r="FV223" s="11"/>
      <c r="FW223" s="11"/>
      <c r="FX223" s="11"/>
      <c r="FY223" s="11"/>
      <c r="FZ223" s="11"/>
      <c r="GA223" s="11"/>
      <c r="GB223" s="11"/>
      <c r="GC223" s="11"/>
      <c r="GD223" s="11"/>
      <c r="GE223" s="11"/>
      <c r="GF223" s="11"/>
      <c r="GG223" s="11"/>
      <c r="GH223" s="11"/>
      <c r="GI223" s="11"/>
      <c r="GJ223" s="11"/>
      <c r="GK223" s="11"/>
      <c r="GL223" s="11"/>
      <c r="GM223" s="11"/>
      <c r="GN223" s="11"/>
      <c r="GO223" s="11"/>
      <c r="GP223" s="11"/>
      <c r="GQ223" s="11"/>
      <c r="GR223" s="11"/>
      <c r="GS223" s="11"/>
      <c r="GT223" s="11"/>
      <c r="GU223" s="11"/>
      <c r="GV223" s="11"/>
      <c r="GW223" s="11"/>
      <c r="GX223" s="11"/>
      <c r="GY223" s="11"/>
      <c r="GZ223" s="11"/>
      <c r="HA223" s="11"/>
      <c r="HB223" s="11"/>
      <c r="HC223" s="11"/>
      <c r="HD223" s="11"/>
      <c r="HE223" s="11"/>
      <c r="HF223" s="11"/>
      <c r="HG223" s="11"/>
      <c r="HH223" s="11"/>
      <c r="HI223" s="11"/>
      <c r="HJ223" s="11"/>
      <c r="HK223" s="11"/>
      <c r="HL223" s="11"/>
      <c r="HM223" s="11"/>
      <c r="HN223" s="11"/>
      <c r="HO223" s="11"/>
      <c r="HP223" s="11"/>
      <c r="HQ223" s="53"/>
      <c r="HR223" s="53"/>
      <c r="HS223" s="53"/>
      <c r="HT223" s="53"/>
      <c r="HU223" s="53"/>
      <c r="HV223" s="53"/>
      <c r="HW223" s="53"/>
      <c r="HX223" s="53"/>
      <c r="HY223" s="53"/>
      <c r="HZ223" s="53"/>
      <c r="IA223" s="53"/>
      <c r="IB223" s="53"/>
      <c r="IC223" s="53"/>
      <c r="ID223" s="53"/>
    </row>
    <row r="224" spans="1:238" s="73" customFormat="1" x14ac:dyDescent="0.25">
      <c r="A224" s="10"/>
      <c r="B224" s="11"/>
      <c r="C224" s="12"/>
      <c r="D224" s="12"/>
      <c r="E224" s="13"/>
      <c r="F224" s="14"/>
      <c r="G224" s="14"/>
      <c r="H224" s="15"/>
      <c r="I224" s="15"/>
      <c r="J224" s="15"/>
      <c r="K224" s="15"/>
      <c r="L224" s="16"/>
      <c r="M224" s="16"/>
      <c r="N224" s="15"/>
      <c r="O224" s="15"/>
      <c r="P224" s="15"/>
      <c r="Q224" s="15"/>
      <c r="R224" s="15"/>
      <c r="S224" s="15"/>
      <c r="T224" s="15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1"/>
      <c r="EK224" s="11"/>
      <c r="EL224" s="11"/>
      <c r="EM224" s="11"/>
      <c r="EN224" s="11"/>
      <c r="EO224" s="11"/>
      <c r="EP224" s="11"/>
      <c r="EQ224" s="11"/>
      <c r="ER224" s="11"/>
      <c r="ES224" s="11"/>
      <c r="ET224" s="11"/>
      <c r="EU224" s="11"/>
      <c r="EV224" s="11"/>
      <c r="EW224" s="11"/>
      <c r="EX224" s="11"/>
      <c r="EY224" s="11"/>
      <c r="EZ224" s="11"/>
      <c r="FA224" s="11"/>
      <c r="FB224" s="11"/>
      <c r="FC224" s="11"/>
      <c r="FD224" s="11"/>
      <c r="FE224" s="11"/>
      <c r="FF224" s="11"/>
      <c r="FG224" s="11"/>
      <c r="FH224" s="11"/>
      <c r="FI224" s="11"/>
      <c r="FJ224" s="11"/>
      <c r="FK224" s="11"/>
      <c r="FL224" s="11"/>
      <c r="FM224" s="11"/>
      <c r="FN224" s="11"/>
      <c r="FO224" s="11"/>
      <c r="FP224" s="11"/>
      <c r="FQ224" s="11"/>
      <c r="FR224" s="11"/>
      <c r="FS224" s="11"/>
      <c r="FT224" s="11"/>
      <c r="FU224" s="11"/>
      <c r="FV224" s="11"/>
      <c r="FW224" s="11"/>
      <c r="FX224" s="11"/>
      <c r="FY224" s="11"/>
      <c r="FZ224" s="11"/>
      <c r="GA224" s="11"/>
      <c r="GB224" s="11"/>
      <c r="GC224" s="11"/>
      <c r="GD224" s="11"/>
      <c r="GE224" s="11"/>
      <c r="GF224" s="11"/>
      <c r="GG224" s="11"/>
      <c r="GH224" s="11"/>
      <c r="GI224" s="11"/>
      <c r="GJ224" s="11"/>
      <c r="GK224" s="11"/>
      <c r="GL224" s="11"/>
      <c r="GM224" s="11"/>
      <c r="GN224" s="11"/>
      <c r="GO224" s="11"/>
      <c r="GP224" s="11"/>
      <c r="GQ224" s="11"/>
      <c r="GR224" s="11"/>
      <c r="GS224" s="11"/>
      <c r="GT224" s="11"/>
      <c r="GU224" s="11"/>
      <c r="GV224" s="11"/>
      <c r="GW224" s="11"/>
      <c r="GX224" s="11"/>
      <c r="GY224" s="11"/>
      <c r="GZ224" s="11"/>
      <c r="HA224" s="11"/>
      <c r="HB224" s="11"/>
      <c r="HC224" s="11"/>
      <c r="HD224" s="11"/>
      <c r="HE224" s="11"/>
      <c r="HF224" s="11"/>
      <c r="HG224" s="11"/>
      <c r="HH224" s="11"/>
      <c r="HI224" s="11"/>
      <c r="HJ224" s="11"/>
      <c r="HK224" s="11"/>
      <c r="HL224" s="11"/>
      <c r="HM224" s="11"/>
      <c r="HN224" s="11"/>
      <c r="HO224" s="11"/>
      <c r="HP224" s="11"/>
      <c r="HQ224" s="53"/>
      <c r="HR224" s="53"/>
      <c r="HS224" s="53"/>
      <c r="HT224" s="53"/>
      <c r="HU224" s="53"/>
      <c r="HV224" s="53"/>
      <c r="HW224" s="53"/>
      <c r="HX224" s="53"/>
      <c r="HY224" s="53"/>
      <c r="HZ224" s="53"/>
      <c r="IA224" s="53"/>
      <c r="IB224" s="53"/>
      <c r="IC224" s="53"/>
      <c r="ID224" s="53"/>
    </row>
    <row r="225" spans="1:238" s="159" customFormat="1" x14ac:dyDescent="0.25">
      <c r="A225" s="10"/>
      <c r="B225" s="11"/>
      <c r="C225" s="12"/>
      <c r="D225" s="12"/>
      <c r="E225" s="13"/>
      <c r="F225" s="14"/>
      <c r="G225" s="14"/>
      <c r="H225" s="15"/>
      <c r="I225" s="15"/>
      <c r="J225" s="15"/>
      <c r="K225" s="15"/>
      <c r="L225" s="16"/>
      <c r="M225" s="16"/>
      <c r="N225" s="15"/>
      <c r="O225" s="15"/>
      <c r="P225" s="15"/>
      <c r="Q225" s="15"/>
      <c r="R225" s="15"/>
      <c r="S225" s="15"/>
      <c r="T225" s="15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1"/>
      <c r="EM225" s="11"/>
      <c r="EN225" s="11"/>
      <c r="EO225" s="11"/>
      <c r="EP225" s="11"/>
      <c r="EQ225" s="11"/>
      <c r="ER225" s="11"/>
      <c r="ES225" s="11"/>
      <c r="ET225" s="11"/>
      <c r="EU225" s="11"/>
      <c r="EV225" s="11"/>
      <c r="EW225" s="11"/>
      <c r="EX225" s="11"/>
      <c r="EY225" s="11"/>
      <c r="EZ225" s="11"/>
      <c r="FA225" s="11"/>
      <c r="FB225" s="11"/>
      <c r="FC225" s="11"/>
      <c r="FD225" s="11"/>
      <c r="FE225" s="11"/>
      <c r="FF225" s="11"/>
      <c r="FG225" s="11"/>
      <c r="FH225" s="11"/>
      <c r="FI225" s="11"/>
      <c r="FJ225" s="11"/>
      <c r="FK225" s="11"/>
      <c r="FL225" s="11"/>
      <c r="FM225" s="11"/>
      <c r="FN225" s="11"/>
      <c r="FO225" s="11"/>
      <c r="FP225" s="11"/>
      <c r="FQ225" s="11"/>
      <c r="FR225" s="11"/>
      <c r="FS225" s="11"/>
      <c r="FT225" s="11"/>
      <c r="FU225" s="11"/>
      <c r="FV225" s="11"/>
      <c r="FW225" s="11"/>
      <c r="FX225" s="11"/>
      <c r="FY225" s="11"/>
      <c r="FZ225" s="11"/>
      <c r="GA225" s="11"/>
      <c r="GB225" s="11"/>
      <c r="GC225" s="11"/>
      <c r="GD225" s="11"/>
      <c r="GE225" s="11"/>
      <c r="GF225" s="11"/>
      <c r="GG225" s="11"/>
      <c r="GH225" s="11"/>
      <c r="GI225" s="11"/>
      <c r="GJ225" s="11"/>
      <c r="GK225" s="11"/>
      <c r="GL225" s="11"/>
      <c r="GM225" s="11"/>
      <c r="GN225" s="11"/>
      <c r="GO225" s="11"/>
      <c r="GP225" s="11"/>
      <c r="GQ225" s="11"/>
      <c r="GR225" s="11"/>
      <c r="GS225" s="11"/>
      <c r="GT225" s="11"/>
      <c r="GU225" s="11"/>
      <c r="GV225" s="11"/>
      <c r="GW225" s="11"/>
      <c r="GX225" s="11"/>
      <c r="GY225" s="11"/>
      <c r="GZ225" s="11"/>
      <c r="HA225" s="11"/>
      <c r="HB225" s="11"/>
      <c r="HC225" s="11"/>
      <c r="HD225" s="11"/>
      <c r="HE225" s="11"/>
      <c r="HF225" s="11"/>
      <c r="HG225" s="11"/>
      <c r="HH225" s="11"/>
      <c r="HI225" s="11"/>
      <c r="HJ225" s="11"/>
      <c r="HK225" s="11"/>
      <c r="HL225" s="11"/>
      <c r="HM225" s="11"/>
      <c r="HN225" s="11"/>
      <c r="HO225" s="11"/>
      <c r="HP225" s="11"/>
      <c r="HQ225" s="53"/>
      <c r="HR225" s="53"/>
      <c r="HS225" s="53"/>
      <c r="HT225" s="53"/>
      <c r="HU225" s="53"/>
      <c r="HV225" s="53"/>
      <c r="HW225" s="53"/>
      <c r="HX225" s="53"/>
      <c r="HY225" s="53"/>
      <c r="HZ225" s="53"/>
      <c r="IA225" s="53"/>
      <c r="IB225" s="53"/>
      <c r="IC225" s="53"/>
      <c r="ID225" s="53"/>
    </row>
    <row r="226" spans="1:238" s="159" customFormat="1" x14ac:dyDescent="0.25">
      <c r="A226" s="10"/>
      <c r="B226" s="11"/>
      <c r="C226" s="12"/>
      <c r="D226" s="12"/>
      <c r="E226" s="13"/>
      <c r="F226" s="14"/>
      <c r="G226" s="14"/>
      <c r="H226" s="15"/>
      <c r="I226" s="15"/>
      <c r="J226" s="15"/>
      <c r="K226" s="15"/>
      <c r="L226" s="16"/>
      <c r="M226" s="16"/>
      <c r="N226" s="15"/>
      <c r="O226" s="15"/>
      <c r="P226" s="15"/>
      <c r="Q226" s="15"/>
      <c r="R226" s="15"/>
      <c r="S226" s="15"/>
      <c r="T226" s="15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11"/>
      <c r="EL226" s="11"/>
      <c r="EM226" s="11"/>
      <c r="EN226" s="11"/>
      <c r="EO226" s="11"/>
      <c r="EP226" s="11"/>
      <c r="EQ226" s="11"/>
      <c r="ER226" s="11"/>
      <c r="ES226" s="11"/>
      <c r="ET226" s="11"/>
      <c r="EU226" s="11"/>
      <c r="EV226" s="11"/>
      <c r="EW226" s="11"/>
      <c r="EX226" s="11"/>
      <c r="EY226" s="11"/>
      <c r="EZ226" s="11"/>
      <c r="FA226" s="11"/>
      <c r="FB226" s="11"/>
      <c r="FC226" s="11"/>
      <c r="FD226" s="11"/>
      <c r="FE226" s="11"/>
      <c r="FF226" s="11"/>
      <c r="FG226" s="11"/>
      <c r="FH226" s="11"/>
      <c r="FI226" s="11"/>
      <c r="FJ226" s="11"/>
      <c r="FK226" s="11"/>
      <c r="FL226" s="11"/>
      <c r="FM226" s="11"/>
      <c r="FN226" s="11"/>
      <c r="FO226" s="11"/>
      <c r="FP226" s="11"/>
      <c r="FQ226" s="11"/>
      <c r="FR226" s="11"/>
      <c r="FS226" s="11"/>
      <c r="FT226" s="11"/>
      <c r="FU226" s="11"/>
      <c r="FV226" s="11"/>
      <c r="FW226" s="11"/>
      <c r="FX226" s="11"/>
      <c r="FY226" s="11"/>
      <c r="FZ226" s="11"/>
      <c r="GA226" s="11"/>
      <c r="GB226" s="11"/>
      <c r="GC226" s="11"/>
      <c r="GD226" s="11"/>
      <c r="GE226" s="11"/>
      <c r="GF226" s="11"/>
      <c r="GG226" s="11"/>
      <c r="GH226" s="11"/>
      <c r="GI226" s="11"/>
      <c r="GJ226" s="11"/>
      <c r="GK226" s="11"/>
      <c r="GL226" s="11"/>
      <c r="GM226" s="11"/>
      <c r="GN226" s="11"/>
      <c r="GO226" s="11"/>
      <c r="GP226" s="11"/>
      <c r="GQ226" s="11"/>
      <c r="GR226" s="11"/>
      <c r="GS226" s="11"/>
      <c r="GT226" s="11"/>
      <c r="GU226" s="11"/>
      <c r="GV226" s="11"/>
      <c r="GW226" s="11"/>
      <c r="GX226" s="11"/>
      <c r="GY226" s="11"/>
      <c r="GZ226" s="11"/>
      <c r="HA226" s="11"/>
      <c r="HB226" s="11"/>
      <c r="HC226" s="11"/>
      <c r="HD226" s="11"/>
      <c r="HE226" s="11"/>
      <c r="HF226" s="11"/>
      <c r="HG226" s="11"/>
      <c r="HH226" s="11"/>
      <c r="HI226" s="11"/>
      <c r="HJ226" s="11"/>
      <c r="HK226" s="11"/>
      <c r="HL226" s="11"/>
      <c r="HM226" s="11"/>
      <c r="HN226" s="11"/>
      <c r="HO226" s="11"/>
      <c r="HP226" s="11"/>
      <c r="HQ226" s="53"/>
      <c r="HR226" s="53"/>
      <c r="HS226" s="53"/>
      <c r="HT226" s="53"/>
      <c r="HU226" s="53"/>
      <c r="HV226" s="53"/>
      <c r="HW226" s="53"/>
      <c r="HX226" s="53"/>
      <c r="HY226" s="53"/>
      <c r="HZ226" s="53"/>
      <c r="IA226" s="53"/>
      <c r="IB226" s="53"/>
      <c r="IC226" s="53"/>
      <c r="ID226" s="53"/>
    </row>
    <row r="227" spans="1:238" s="159" customFormat="1" x14ac:dyDescent="0.25">
      <c r="A227" s="10"/>
      <c r="B227" s="11"/>
      <c r="C227" s="12"/>
      <c r="D227" s="12"/>
      <c r="E227" s="13"/>
      <c r="F227" s="14"/>
      <c r="G227" s="14"/>
      <c r="H227" s="15"/>
      <c r="I227" s="15"/>
      <c r="J227" s="15"/>
      <c r="K227" s="15"/>
      <c r="L227" s="16"/>
      <c r="M227" s="16"/>
      <c r="N227" s="15"/>
      <c r="O227" s="15"/>
      <c r="P227" s="15"/>
      <c r="Q227" s="15"/>
      <c r="R227" s="15"/>
      <c r="S227" s="15"/>
      <c r="T227" s="15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  <c r="EI227" s="11"/>
      <c r="EJ227" s="11"/>
      <c r="EK227" s="11"/>
      <c r="EL227" s="11"/>
      <c r="EM227" s="11"/>
      <c r="EN227" s="11"/>
      <c r="EO227" s="11"/>
      <c r="EP227" s="11"/>
      <c r="EQ227" s="11"/>
      <c r="ER227" s="11"/>
      <c r="ES227" s="11"/>
      <c r="ET227" s="11"/>
      <c r="EU227" s="11"/>
      <c r="EV227" s="11"/>
      <c r="EW227" s="11"/>
      <c r="EX227" s="11"/>
      <c r="EY227" s="11"/>
      <c r="EZ227" s="11"/>
      <c r="FA227" s="11"/>
      <c r="FB227" s="11"/>
      <c r="FC227" s="11"/>
      <c r="FD227" s="11"/>
      <c r="FE227" s="11"/>
      <c r="FF227" s="11"/>
      <c r="FG227" s="11"/>
      <c r="FH227" s="11"/>
      <c r="FI227" s="11"/>
      <c r="FJ227" s="11"/>
      <c r="FK227" s="11"/>
      <c r="FL227" s="11"/>
      <c r="FM227" s="11"/>
      <c r="FN227" s="11"/>
      <c r="FO227" s="11"/>
      <c r="FP227" s="11"/>
      <c r="FQ227" s="11"/>
      <c r="FR227" s="11"/>
      <c r="FS227" s="11"/>
      <c r="FT227" s="11"/>
      <c r="FU227" s="11"/>
      <c r="FV227" s="11"/>
      <c r="FW227" s="11"/>
      <c r="FX227" s="11"/>
      <c r="FY227" s="11"/>
      <c r="FZ227" s="11"/>
      <c r="GA227" s="11"/>
      <c r="GB227" s="11"/>
      <c r="GC227" s="11"/>
      <c r="GD227" s="11"/>
      <c r="GE227" s="11"/>
      <c r="GF227" s="11"/>
      <c r="GG227" s="11"/>
      <c r="GH227" s="11"/>
      <c r="GI227" s="11"/>
      <c r="GJ227" s="11"/>
      <c r="GK227" s="11"/>
      <c r="GL227" s="11"/>
      <c r="GM227" s="11"/>
      <c r="GN227" s="11"/>
      <c r="GO227" s="11"/>
      <c r="GP227" s="11"/>
      <c r="GQ227" s="11"/>
      <c r="GR227" s="11"/>
      <c r="GS227" s="11"/>
      <c r="GT227" s="11"/>
      <c r="GU227" s="11"/>
      <c r="GV227" s="11"/>
      <c r="GW227" s="11"/>
      <c r="GX227" s="11"/>
      <c r="GY227" s="11"/>
      <c r="GZ227" s="11"/>
      <c r="HA227" s="11"/>
      <c r="HB227" s="11"/>
      <c r="HC227" s="11"/>
      <c r="HD227" s="11"/>
      <c r="HE227" s="11"/>
      <c r="HF227" s="11"/>
      <c r="HG227" s="11"/>
      <c r="HH227" s="11"/>
      <c r="HI227" s="11"/>
      <c r="HJ227" s="11"/>
      <c r="HK227" s="11"/>
      <c r="HL227" s="11"/>
      <c r="HM227" s="11"/>
      <c r="HN227" s="11"/>
      <c r="HO227" s="11"/>
      <c r="HP227" s="11"/>
      <c r="HQ227" s="53"/>
      <c r="HR227" s="53"/>
      <c r="HS227" s="53"/>
      <c r="HT227" s="53"/>
      <c r="HU227" s="53"/>
      <c r="HV227" s="53"/>
      <c r="HW227" s="53"/>
      <c r="HX227" s="53"/>
      <c r="HY227" s="53"/>
      <c r="HZ227" s="53"/>
      <c r="IA227" s="53"/>
      <c r="IB227" s="53"/>
      <c r="IC227" s="53"/>
      <c r="ID227" s="53"/>
    </row>
    <row r="228" spans="1:238" x14ac:dyDescent="0.25">
      <c r="Q228" s="15"/>
    </row>
    <row r="229" spans="1:238" x14ac:dyDescent="0.25">
      <c r="Q229" s="15"/>
      <c r="HQ229" s="53"/>
      <c r="HR229" s="53"/>
      <c r="HS229" s="53"/>
      <c r="HT229" s="53"/>
      <c r="HU229" s="53"/>
      <c r="HV229" s="53"/>
      <c r="HW229" s="53"/>
      <c r="HX229" s="53"/>
      <c r="HY229" s="53"/>
      <c r="HZ229" s="53"/>
      <c r="IA229" s="53"/>
      <c r="IB229" s="53"/>
      <c r="IC229" s="53"/>
      <c r="ID229" s="53"/>
    </row>
    <row r="230" spans="1:238" s="73" customFormat="1" x14ac:dyDescent="0.25">
      <c r="A230" s="10"/>
      <c r="B230" s="11"/>
      <c r="C230" s="12"/>
      <c r="D230" s="12"/>
      <c r="E230" s="13"/>
      <c r="F230" s="14"/>
      <c r="G230" s="14"/>
      <c r="H230" s="15"/>
      <c r="I230" s="15"/>
      <c r="J230" s="15"/>
      <c r="K230" s="15"/>
      <c r="L230" s="16"/>
      <c r="M230" s="16"/>
      <c r="N230" s="15"/>
      <c r="O230" s="15"/>
      <c r="P230" s="15"/>
      <c r="Q230" s="15"/>
      <c r="R230" s="15"/>
      <c r="S230" s="15"/>
      <c r="T230" s="15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  <c r="EI230" s="11"/>
      <c r="EJ230" s="11"/>
      <c r="EK230" s="11"/>
      <c r="EL230" s="11"/>
      <c r="EM230" s="11"/>
      <c r="EN230" s="11"/>
      <c r="EO230" s="11"/>
      <c r="EP230" s="11"/>
      <c r="EQ230" s="11"/>
      <c r="ER230" s="11"/>
      <c r="ES230" s="11"/>
      <c r="ET230" s="11"/>
      <c r="EU230" s="11"/>
      <c r="EV230" s="11"/>
      <c r="EW230" s="11"/>
      <c r="EX230" s="11"/>
      <c r="EY230" s="11"/>
      <c r="EZ230" s="11"/>
      <c r="FA230" s="11"/>
      <c r="FB230" s="11"/>
      <c r="FC230" s="11"/>
      <c r="FD230" s="11"/>
      <c r="FE230" s="11"/>
      <c r="FF230" s="11"/>
      <c r="FG230" s="11"/>
      <c r="FH230" s="11"/>
      <c r="FI230" s="11"/>
      <c r="FJ230" s="11"/>
      <c r="FK230" s="11"/>
      <c r="FL230" s="11"/>
      <c r="FM230" s="11"/>
      <c r="FN230" s="11"/>
      <c r="FO230" s="11"/>
      <c r="FP230" s="11"/>
      <c r="FQ230" s="11"/>
      <c r="FR230" s="11"/>
      <c r="FS230" s="11"/>
      <c r="FT230" s="11"/>
      <c r="FU230" s="11"/>
      <c r="FV230" s="11"/>
      <c r="FW230" s="11"/>
      <c r="FX230" s="11"/>
      <c r="FY230" s="11"/>
      <c r="FZ230" s="11"/>
      <c r="GA230" s="11"/>
      <c r="GB230" s="11"/>
      <c r="GC230" s="11"/>
      <c r="GD230" s="11"/>
      <c r="GE230" s="11"/>
      <c r="GF230" s="11"/>
      <c r="GG230" s="11"/>
      <c r="GH230" s="11"/>
      <c r="GI230" s="11"/>
      <c r="GJ230" s="11"/>
      <c r="GK230" s="11"/>
      <c r="GL230" s="11"/>
      <c r="GM230" s="11"/>
      <c r="GN230" s="11"/>
      <c r="GO230" s="11"/>
      <c r="GP230" s="11"/>
      <c r="GQ230" s="11"/>
      <c r="GR230" s="11"/>
      <c r="GS230" s="11"/>
      <c r="GT230" s="11"/>
      <c r="GU230" s="11"/>
      <c r="GV230" s="11"/>
      <c r="GW230" s="11"/>
      <c r="GX230" s="11"/>
      <c r="GY230" s="11"/>
      <c r="GZ230" s="11"/>
      <c r="HA230" s="11"/>
      <c r="HB230" s="11"/>
      <c r="HC230" s="11"/>
      <c r="HD230" s="11"/>
      <c r="HE230" s="11"/>
      <c r="HF230" s="11"/>
      <c r="HG230" s="11"/>
      <c r="HH230" s="11"/>
      <c r="HI230" s="11"/>
      <c r="HJ230" s="11"/>
      <c r="HK230" s="11"/>
      <c r="HL230" s="11"/>
      <c r="HM230" s="11"/>
      <c r="HN230" s="11"/>
      <c r="HO230" s="11"/>
      <c r="HP230" s="11"/>
      <c r="HQ230" s="53"/>
      <c r="HR230" s="53"/>
      <c r="HS230" s="53"/>
      <c r="HT230" s="53"/>
      <c r="HU230" s="53"/>
      <c r="HV230" s="53"/>
      <c r="HW230" s="53"/>
      <c r="HX230" s="53"/>
      <c r="HY230" s="53"/>
      <c r="HZ230" s="53"/>
      <c r="IA230" s="53"/>
      <c r="IB230" s="53"/>
      <c r="IC230" s="53"/>
      <c r="ID230" s="53"/>
    </row>
    <row r="231" spans="1:238" s="73" customFormat="1" x14ac:dyDescent="0.25">
      <c r="A231" s="10"/>
      <c r="B231" s="11"/>
      <c r="C231" s="12"/>
      <c r="D231" s="12"/>
      <c r="E231" s="13"/>
      <c r="F231" s="14"/>
      <c r="G231" s="14"/>
      <c r="H231" s="15"/>
      <c r="I231" s="15"/>
      <c r="J231" s="15"/>
      <c r="K231" s="15"/>
      <c r="L231" s="16"/>
      <c r="M231" s="16"/>
      <c r="N231" s="15"/>
      <c r="O231" s="15"/>
      <c r="P231" s="15"/>
      <c r="Q231" s="15"/>
      <c r="R231" s="15"/>
      <c r="S231" s="15"/>
      <c r="T231" s="15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  <c r="EF231" s="11"/>
      <c r="EG231" s="11"/>
      <c r="EH231" s="11"/>
      <c r="EI231" s="11"/>
      <c r="EJ231" s="11"/>
      <c r="EK231" s="11"/>
      <c r="EL231" s="11"/>
      <c r="EM231" s="11"/>
      <c r="EN231" s="11"/>
      <c r="EO231" s="11"/>
      <c r="EP231" s="11"/>
      <c r="EQ231" s="11"/>
      <c r="ER231" s="11"/>
      <c r="ES231" s="11"/>
      <c r="ET231" s="11"/>
      <c r="EU231" s="11"/>
      <c r="EV231" s="11"/>
      <c r="EW231" s="11"/>
      <c r="EX231" s="11"/>
      <c r="EY231" s="11"/>
      <c r="EZ231" s="11"/>
      <c r="FA231" s="11"/>
      <c r="FB231" s="11"/>
      <c r="FC231" s="11"/>
      <c r="FD231" s="11"/>
      <c r="FE231" s="11"/>
      <c r="FF231" s="11"/>
      <c r="FG231" s="11"/>
      <c r="FH231" s="11"/>
      <c r="FI231" s="11"/>
      <c r="FJ231" s="11"/>
      <c r="FK231" s="11"/>
      <c r="FL231" s="11"/>
      <c r="FM231" s="11"/>
      <c r="FN231" s="11"/>
      <c r="FO231" s="11"/>
      <c r="FP231" s="11"/>
      <c r="FQ231" s="11"/>
      <c r="FR231" s="11"/>
      <c r="FS231" s="11"/>
      <c r="FT231" s="11"/>
      <c r="FU231" s="11"/>
      <c r="FV231" s="11"/>
      <c r="FW231" s="11"/>
      <c r="FX231" s="11"/>
      <c r="FY231" s="11"/>
      <c r="FZ231" s="11"/>
      <c r="GA231" s="11"/>
      <c r="GB231" s="11"/>
      <c r="GC231" s="11"/>
      <c r="GD231" s="11"/>
      <c r="GE231" s="11"/>
      <c r="GF231" s="11"/>
      <c r="GG231" s="11"/>
      <c r="GH231" s="11"/>
      <c r="GI231" s="11"/>
      <c r="GJ231" s="11"/>
      <c r="GK231" s="11"/>
      <c r="GL231" s="11"/>
      <c r="GM231" s="11"/>
      <c r="GN231" s="11"/>
      <c r="GO231" s="11"/>
      <c r="GP231" s="11"/>
      <c r="GQ231" s="11"/>
      <c r="GR231" s="11"/>
      <c r="GS231" s="11"/>
      <c r="GT231" s="11"/>
      <c r="GU231" s="11"/>
      <c r="GV231" s="11"/>
      <c r="GW231" s="11"/>
      <c r="GX231" s="11"/>
      <c r="GY231" s="11"/>
      <c r="GZ231" s="11"/>
      <c r="HA231" s="11"/>
      <c r="HB231" s="11"/>
      <c r="HC231" s="11"/>
      <c r="HD231" s="11"/>
      <c r="HE231" s="11"/>
      <c r="HF231" s="11"/>
      <c r="HG231" s="11"/>
      <c r="HH231" s="11"/>
      <c r="HI231" s="11"/>
      <c r="HJ231" s="11"/>
      <c r="HK231" s="11"/>
      <c r="HL231" s="11"/>
      <c r="HM231" s="11"/>
      <c r="HN231" s="11"/>
      <c r="HO231" s="11"/>
      <c r="HP231" s="11"/>
      <c r="HQ231" s="53"/>
      <c r="HR231" s="53"/>
      <c r="HS231" s="53"/>
      <c r="HT231" s="53"/>
      <c r="HU231" s="53"/>
      <c r="HV231" s="53"/>
      <c r="HW231" s="53"/>
      <c r="HX231" s="53"/>
      <c r="HY231" s="53"/>
      <c r="HZ231" s="53"/>
      <c r="IA231" s="53"/>
      <c r="IB231" s="53"/>
      <c r="IC231" s="53"/>
      <c r="ID231" s="53"/>
    </row>
    <row r="232" spans="1:238" x14ac:dyDescent="0.25">
      <c r="Q232" s="15"/>
    </row>
    <row r="233" spans="1:238" x14ac:dyDescent="0.25">
      <c r="Q233" s="15"/>
    </row>
    <row r="234" spans="1:238" x14ac:dyDescent="0.25">
      <c r="Q234" s="15"/>
    </row>
    <row r="235" spans="1:238" x14ac:dyDescent="0.25">
      <c r="Q235" s="15"/>
    </row>
    <row r="236" spans="1:238" x14ac:dyDescent="0.25">
      <c r="Q236" s="15"/>
    </row>
    <row r="237" spans="1:238" x14ac:dyDescent="0.25">
      <c r="Q237" s="15"/>
    </row>
    <row r="238" spans="1:238" x14ac:dyDescent="0.25">
      <c r="Q238" s="15"/>
    </row>
    <row r="239" spans="1:238" x14ac:dyDescent="0.25">
      <c r="Q239" s="15"/>
    </row>
    <row r="240" spans="1:238" x14ac:dyDescent="0.25">
      <c r="Q240" s="15"/>
    </row>
    <row r="241" spans="17:17" x14ac:dyDescent="0.25">
      <c r="Q241" s="15"/>
    </row>
    <row r="242" spans="17:17" x14ac:dyDescent="0.25">
      <c r="Q242" s="15"/>
    </row>
    <row r="243" spans="17:17" x14ac:dyDescent="0.25">
      <c r="Q243" s="15"/>
    </row>
    <row r="244" spans="17:17" x14ac:dyDescent="0.25">
      <c r="Q244" s="15"/>
    </row>
    <row r="245" spans="17:17" x14ac:dyDescent="0.25">
      <c r="Q245" s="15"/>
    </row>
    <row r="246" spans="17:17" x14ac:dyDescent="0.25">
      <c r="Q246" s="15"/>
    </row>
    <row r="247" spans="17:17" x14ac:dyDescent="0.25">
      <c r="Q247" s="15"/>
    </row>
    <row r="248" spans="17:17" x14ac:dyDescent="0.25">
      <c r="Q248" s="15"/>
    </row>
    <row r="249" spans="17:17" x14ac:dyDescent="0.25">
      <c r="Q249" s="15"/>
    </row>
    <row r="250" spans="17:17" x14ac:dyDescent="0.25">
      <c r="Q250" s="15"/>
    </row>
    <row r="251" spans="17:17" x14ac:dyDescent="0.25">
      <c r="Q251" s="15"/>
    </row>
    <row r="252" spans="17:17" x14ac:dyDescent="0.25">
      <c r="Q252" s="15"/>
    </row>
    <row r="253" spans="17:17" x14ac:dyDescent="0.25">
      <c r="Q253" s="15"/>
    </row>
    <row r="254" spans="17:17" x14ac:dyDescent="0.25">
      <c r="Q254" s="15"/>
    </row>
    <row r="255" spans="17:17" x14ac:dyDescent="0.25">
      <c r="Q255" s="15"/>
    </row>
    <row r="256" spans="17:17" x14ac:dyDescent="0.25">
      <c r="Q256" s="15"/>
    </row>
    <row r="257" spans="17:17" x14ac:dyDescent="0.25">
      <c r="Q257" s="15"/>
    </row>
    <row r="258" spans="17:17" x14ac:dyDescent="0.25">
      <c r="Q258" s="15"/>
    </row>
    <row r="259" spans="17:17" x14ac:dyDescent="0.25">
      <c r="Q259" s="15"/>
    </row>
    <row r="260" spans="17:17" x14ac:dyDescent="0.25">
      <c r="Q260" s="15"/>
    </row>
    <row r="261" spans="17:17" x14ac:dyDescent="0.25">
      <c r="Q261" s="15"/>
    </row>
    <row r="262" spans="17:17" x14ac:dyDescent="0.25">
      <c r="Q262" s="15"/>
    </row>
    <row r="263" spans="17:17" x14ac:dyDescent="0.25">
      <c r="Q263" s="15"/>
    </row>
    <row r="264" spans="17:17" x14ac:dyDescent="0.25">
      <c r="Q264" s="15"/>
    </row>
    <row r="265" spans="17:17" x14ac:dyDescent="0.25">
      <c r="Q265" s="15"/>
    </row>
    <row r="266" spans="17:17" x14ac:dyDescent="0.25">
      <c r="Q266" s="15"/>
    </row>
    <row r="267" spans="17:17" x14ac:dyDescent="0.25">
      <c r="Q267" s="15"/>
    </row>
    <row r="268" spans="17:17" x14ac:dyDescent="0.25">
      <c r="Q268" s="15"/>
    </row>
    <row r="269" spans="17:17" x14ac:dyDescent="0.25">
      <c r="Q269" s="15"/>
    </row>
    <row r="270" spans="17:17" x14ac:dyDescent="0.25">
      <c r="Q270" s="15"/>
    </row>
    <row r="271" spans="17:17" x14ac:dyDescent="0.25">
      <c r="Q271" s="15"/>
    </row>
    <row r="272" spans="17:17" x14ac:dyDescent="0.25">
      <c r="Q272" s="15"/>
    </row>
    <row r="273" spans="17:17" x14ac:dyDescent="0.25">
      <c r="Q273" s="15"/>
    </row>
    <row r="274" spans="17:17" x14ac:dyDescent="0.25">
      <c r="Q274" s="15"/>
    </row>
    <row r="275" spans="17:17" x14ac:dyDescent="0.25">
      <c r="Q275" s="15"/>
    </row>
    <row r="276" spans="17:17" x14ac:dyDescent="0.25">
      <c r="Q276" s="15"/>
    </row>
    <row r="277" spans="17:17" x14ac:dyDescent="0.25">
      <c r="Q277" s="15"/>
    </row>
    <row r="278" spans="17:17" x14ac:dyDescent="0.25">
      <c r="Q278" s="15"/>
    </row>
    <row r="279" spans="17:17" x14ac:dyDescent="0.25">
      <c r="Q279" s="15"/>
    </row>
    <row r="280" spans="17:17" x14ac:dyDescent="0.25">
      <c r="Q280" s="15"/>
    </row>
    <row r="281" spans="17:17" x14ac:dyDescent="0.25">
      <c r="Q281" s="15"/>
    </row>
    <row r="282" spans="17:17" x14ac:dyDescent="0.25">
      <c r="Q282" s="15"/>
    </row>
    <row r="283" spans="17:17" x14ac:dyDescent="0.25">
      <c r="Q283" s="15"/>
    </row>
    <row r="284" spans="17:17" x14ac:dyDescent="0.25">
      <c r="Q284" s="15"/>
    </row>
    <row r="285" spans="17:17" x14ac:dyDescent="0.25">
      <c r="Q285" s="15"/>
    </row>
    <row r="286" spans="17:17" x14ac:dyDescent="0.25">
      <c r="Q286" s="15"/>
    </row>
    <row r="287" spans="17:17" x14ac:dyDescent="0.25">
      <c r="Q287" s="15"/>
    </row>
    <row r="288" spans="17:17" x14ac:dyDescent="0.25">
      <c r="Q288" s="15"/>
    </row>
    <row r="289" spans="17:17" x14ac:dyDescent="0.25">
      <c r="Q289" s="15"/>
    </row>
    <row r="290" spans="17:17" x14ac:dyDescent="0.25">
      <c r="Q290" s="15"/>
    </row>
    <row r="291" spans="17:17" x14ac:dyDescent="0.25">
      <c r="Q291" s="15"/>
    </row>
    <row r="292" spans="17:17" x14ac:dyDescent="0.25">
      <c r="Q292" s="15"/>
    </row>
    <row r="293" spans="17:17" x14ac:dyDescent="0.25">
      <c r="Q293" s="15"/>
    </row>
    <row r="294" spans="17:17" x14ac:dyDescent="0.25">
      <c r="Q294" s="15"/>
    </row>
    <row r="295" spans="17:17" x14ac:dyDescent="0.25">
      <c r="Q295" s="15"/>
    </row>
    <row r="296" spans="17:17" x14ac:dyDescent="0.25">
      <c r="Q296" s="15"/>
    </row>
    <row r="297" spans="17:17" x14ac:dyDescent="0.25">
      <c r="Q297" s="15"/>
    </row>
    <row r="298" spans="17:17" x14ac:dyDescent="0.25">
      <c r="Q298" s="15"/>
    </row>
    <row r="299" spans="17:17" x14ac:dyDescent="0.25">
      <c r="Q299" s="15"/>
    </row>
    <row r="300" spans="17:17" x14ac:dyDescent="0.25">
      <c r="Q300" s="15"/>
    </row>
    <row r="301" spans="17:17" x14ac:dyDescent="0.25">
      <c r="Q301" s="15"/>
    </row>
    <row r="302" spans="17:17" x14ac:dyDescent="0.25">
      <c r="Q302" s="15"/>
    </row>
    <row r="303" spans="17:17" x14ac:dyDescent="0.25">
      <c r="Q303" s="15"/>
    </row>
    <row r="304" spans="17:17" x14ac:dyDescent="0.25">
      <c r="Q304" s="15"/>
    </row>
    <row r="305" spans="17:17" x14ac:dyDescent="0.25">
      <c r="Q305" s="15"/>
    </row>
    <row r="306" spans="17:17" x14ac:dyDescent="0.25">
      <c r="Q306" s="15"/>
    </row>
    <row r="307" spans="17:17" x14ac:dyDescent="0.25">
      <c r="Q307" s="15"/>
    </row>
    <row r="308" spans="17:17" x14ac:dyDescent="0.25">
      <c r="Q308" s="15"/>
    </row>
    <row r="309" spans="17:17" x14ac:dyDescent="0.25">
      <c r="Q309" s="15"/>
    </row>
    <row r="310" spans="17:17" x14ac:dyDescent="0.25">
      <c r="Q310" s="15"/>
    </row>
    <row r="311" spans="17:17" x14ac:dyDescent="0.25">
      <c r="Q311" s="15"/>
    </row>
    <row r="312" spans="17:17" x14ac:dyDescent="0.25">
      <c r="Q312" s="15"/>
    </row>
    <row r="313" spans="17:17" x14ac:dyDescent="0.25">
      <c r="Q313" s="15"/>
    </row>
    <row r="314" spans="17:17" x14ac:dyDescent="0.25">
      <c r="Q314" s="15"/>
    </row>
    <row r="315" spans="17:17" x14ac:dyDescent="0.25">
      <c r="Q315" s="15"/>
    </row>
    <row r="316" spans="17:17" x14ac:dyDescent="0.25">
      <c r="Q316" s="15"/>
    </row>
    <row r="317" spans="17:17" x14ac:dyDescent="0.25">
      <c r="Q317" s="15"/>
    </row>
    <row r="318" spans="17:17" x14ac:dyDescent="0.25">
      <c r="Q318" s="15"/>
    </row>
    <row r="319" spans="17:17" x14ac:dyDescent="0.25">
      <c r="Q319" s="15"/>
    </row>
    <row r="320" spans="17:17" x14ac:dyDescent="0.25">
      <c r="Q320" s="15"/>
    </row>
    <row r="321" spans="17:17" x14ac:dyDescent="0.25">
      <c r="Q321" s="15"/>
    </row>
    <row r="322" spans="17:17" x14ac:dyDescent="0.25">
      <c r="Q322" s="15"/>
    </row>
    <row r="323" spans="17:17" x14ac:dyDescent="0.25">
      <c r="Q323" s="15"/>
    </row>
    <row r="324" spans="17:17" x14ac:dyDescent="0.25">
      <c r="Q324" s="15"/>
    </row>
    <row r="325" spans="17:17" x14ac:dyDescent="0.25">
      <c r="Q325" s="15"/>
    </row>
    <row r="326" spans="17:17" x14ac:dyDescent="0.25">
      <c r="Q326" s="15"/>
    </row>
    <row r="327" spans="17:17" x14ac:dyDescent="0.25">
      <c r="Q327" s="15"/>
    </row>
    <row r="328" spans="17:17" x14ac:dyDescent="0.25">
      <c r="Q328" s="15"/>
    </row>
    <row r="329" spans="17:17" x14ac:dyDescent="0.25">
      <c r="Q329" s="15"/>
    </row>
    <row r="330" spans="17:17" x14ac:dyDescent="0.25">
      <c r="Q330" s="15"/>
    </row>
    <row r="331" spans="17:17" x14ac:dyDescent="0.25">
      <c r="Q331" s="15"/>
    </row>
    <row r="332" spans="17:17" x14ac:dyDescent="0.25">
      <c r="Q332" s="15"/>
    </row>
    <row r="333" spans="17:17" x14ac:dyDescent="0.25">
      <c r="Q333" s="15"/>
    </row>
    <row r="334" spans="17:17" x14ac:dyDescent="0.25">
      <c r="Q334" s="15"/>
    </row>
    <row r="335" spans="17:17" x14ac:dyDescent="0.25">
      <c r="Q335" s="15"/>
    </row>
    <row r="336" spans="17:17" x14ac:dyDescent="0.25">
      <c r="Q336" s="15"/>
    </row>
    <row r="337" spans="17:17" x14ac:dyDescent="0.25">
      <c r="Q337" s="15"/>
    </row>
    <row r="338" spans="17:17" x14ac:dyDescent="0.25">
      <c r="Q338" s="15"/>
    </row>
    <row r="339" spans="17:17" x14ac:dyDescent="0.25">
      <c r="Q339" s="15"/>
    </row>
    <row r="340" spans="17:17" x14ac:dyDescent="0.25">
      <c r="Q340" s="15"/>
    </row>
    <row r="341" spans="17:17" x14ac:dyDescent="0.25">
      <c r="Q341" s="15"/>
    </row>
    <row r="342" spans="17:17" x14ac:dyDescent="0.25">
      <c r="Q342" s="15"/>
    </row>
    <row r="343" spans="17:17" x14ac:dyDescent="0.25">
      <c r="Q343" s="15"/>
    </row>
    <row r="344" spans="17:17" x14ac:dyDescent="0.25">
      <c r="Q344" s="15"/>
    </row>
    <row r="345" spans="17:17" x14ac:dyDescent="0.25">
      <c r="Q345" s="15"/>
    </row>
    <row r="346" spans="17:17" x14ac:dyDescent="0.25">
      <c r="Q346" s="15"/>
    </row>
    <row r="347" spans="17:17" x14ac:dyDescent="0.25">
      <c r="Q347" s="15"/>
    </row>
    <row r="348" spans="17:17" x14ac:dyDescent="0.25">
      <c r="Q348" s="15"/>
    </row>
    <row r="349" spans="17:17" x14ac:dyDescent="0.25">
      <c r="Q349" s="15"/>
    </row>
    <row r="350" spans="17:17" x14ac:dyDescent="0.25">
      <c r="Q350" s="15"/>
    </row>
    <row r="351" spans="17:17" x14ac:dyDescent="0.25">
      <c r="Q351" s="15"/>
    </row>
    <row r="352" spans="17:17" x14ac:dyDescent="0.25">
      <c r="Q352" s="15"/>
    </row>
    <row r="353" spans="17:17" x14ac:dyDescent="0.25">
      <c r="Q353" s="15"/>
    </row>
    <row r="354" spans="17:17" x14ac:dyDescent="0.25">
      <c r="Q354" s="15"/>
    </row>
    <row r="355" spans="17:17" x14ac:dyDescent="0.25">
      <c r="Q355" s="15"/>
    </row>
    <row r="356" spans="17:17" x14ac:dyDescent="0.25">
      <c r="Q356" s="15"/>
    </row>
    <row r="357" spans="17:17" x14ac:dyDescent="0.25">
      <c r="Q357" s="15"/>
    </row>
    <row r="358" spans="17:17" x14ac:dyDescent="0.25">
      <c r="Q358" s="15"/>
    </row>
    <row r="359" spans="17:17" x14ac:dyDescent="0.25">
      <c r="Q359" s="15"/>
    </row>
    <row r="360" spans="17:17" x14ac:dyDescent="0.25">
      <c r="Q360" s="15"/>
    </row>
    <row r="361" spans="17:17" x14ac:dyDescent="0.25">
      <c r="Q361" s="15"/>
    </row>
    <row r="362" spans="17:17" x14ac:dyDescent="0.25">
      <c r="Q362" s="15"/>
    </row>
    <row r="363" spans="17:17" x14ac:dyDescent="0.25">
      <c r="Q363" s="15"/>
    </row>
    <row r="364" spans="17:17" x14ac:dyDescent="0.25">
      <c r="Q364" s="15"/>
    </row>
    <row r="365" spans="17:17" x14ac:dyDescent="0.25">
      <c r="Q365" s="15"/>
    </row>
    <row r="366" spans="17:17" x14ac:dyDescent="0.25">
      <c r="Q366" s="15"/>
    </row>
    <row r="367" spans="17:17" x14ac:dyDescent="0.25">
      <c r="Q367" s="15"/>
    </row>
    <row r="368" spans="17:17" x14ac:dyDescent="0.25">
      <c r="Q368" s="15"/>
    </row>
    <row r="369" spans="17:17" x14ac:dyDescent="0.25">
      <c r="Q369" s="15"/>
    </row>
    <row r="370" spans="17:17" x14ac:dyDescent="0.25">
      <c r="Q370" s="15"/>
    </row>
    <row r="371" spans="17:17" x14ac:dyDescent="0.25">
      <c r="Q371" s="15"/>
    </row>
    <row r="372" spans="17:17" x14ac:dyDescent="0.25">
      <c r="Q372" s="15"/>
    </row>
    <row r="373" spans="17:17" x14ac:dyDescent="0.25">
      <c r="Q373" s="15"/>
    </row>
    <row r="374" spans="17:17" x14ac:dyDescent="0.25">
      <c r="Q374" s="15"/>
    </row>
    <row r="375" spans="17:17" x14ac:dyDescent="0.25">
      <c r="Q375" s="15"/>
    </row>
    <row r="376" spans="17:17" x14ac:dyDescent="0.25">
      <c r="Q376" s="15"/>
    </row>
    <row r="377" spans="17:17" x14ac:dyDescent="0.25">
      <c r="Q377" s="15"/>
    </row>
    <row r="378" spans="17:17" x14ac:dyDescent="0.25">
      <c r="Q378" s="15"/>
    </row>
    <row r="379" spans="17:17" x14ac:dyDescent="0.25">
      <c r="Q379" s="15"/>
    </row>
    <row r="380" spans="17:17" x14ac:dyDescent="0.25">
      <c r="Q380" s="15"/>
    </row>
    <row r="381" spans="17:17" x14ac:dyDescent="0.25">
      <c r="Q381" s="15"/>
    </row>
    <row r="382" spans="17:17" x14ac:dyDescent="0.25">
      <c r="Q382" s="15"/>
    </row>
    <row r="383" spans="17:17" x14ac:dyDescent="0.25">
      <c r="Q383" s="15"/>
    </row>
    <row r="384" spans="17:17" x14ac:dyDescent="0.25">
      <c r="Q384" s="15"/>
    </row>
    <row r="385" spans="17:17" x14ac:dyDescent="0.25">
      <c r="Q385" s="15"/>
    </row>
    <row r="386" spans="17:17" x14ac:dyDescent="0.25">
      <c r="Q386" s="15"/>
    </row>
    <row r="387" spans="17:17" x14ac:dyDescent="0.25">
      <c r="Q387" s="15"/>
    </row>
    <row r="388" spans="17:17" x14ac:dyDescent="0.25">
      <c r="Q388" s="15"/>
    </row>
    <row r="389" spans="17:17" x14ac:dyDescent="0.25">
      <c r="Q389" s="15"/>
    </row>
    <row r="390" spans="17:17" x14ac:dyDescent="0.25">
      <c r="Q390" s="15"/>
    </row>
    <row r="391" spans="17:17" x14ac:dyDescent="0.25">
      <c r="Q391" s="15"/>
    </row>
    <row r="392" spans="17:17" x14ac:dyDescent="0.25">
      <c r="Q392" s="15"/>
    </row>
    <row r="393" spans="17:17" x14ac:dyDescent="0.25">
      <c r="Q393" s="15"/>
    </row>
    <row r="394" spans="17:17" x14ac:dyDescent="0.25">
      <c r="Q394" s="15"/>
    </row>
    <row r="395" spans="17:17" x14ac:dyDescent="0.25">
      <c r="Q395" s="15"/>
    </row>
    <row r="396" spans="17:17" x14ac:dyDescent="0.25">
      <c r="Q396" s="15"/>
    </row>
    <row r="397" spans="17:17" x14ac:dyDescent="0.25">
      <c r="Q397" s="15"/>
    </row>
    <row r="398" spans="17:17" x14ac:dyDescent="0.25">
      <c r="Q398" s="15"/>
    </row>
    <row r="399" spans="17:17" x14ac:dyDescent="0.25">
      <c r="Q399" s="15"/>
    </row>
    <row r="400" spans="17:17" x14ac:dyDescent="0.25">
      <c r="Q400" s="15"/>
    </row>
    <row r="401" spans="17:17" x14ac:dyDescent="0.25">
      <c r="Q401" s="15"/>
    </row>
    <row r="402" spans="17:17" x14ac:dyDescent="0.25">
      <c r="Q402" s="15"/>
    </row>
    <row r="403" spans="17:17" x14ac:dyDescent="0.25">
      <c r="Q403" s="15"/>
    </row>
    <row r="404" spans="17:17" x14ac:dyDescent="0.25">
      <c r="Q404" s="15"/>
    </row>
    <row r="405" spans="17:17" x14ac:dyDescent="0.25">
      <c r="Q405" s="15"/>
    </row>
    <row r="406" spans="17:17" x14ac:dyDescent="0.25">
      <c r="Q406" s="15"/>
    </row>
    <row r="407" spans="17:17" x14ac:dyDescent="0.25">
      <c r="Q407" s="15"/>
    </row>
    <row r="408" spans="17:17" x14ac:dyDescent="0.25">
      <c r="Q408" s="15"/>
    </row>
    <row r="409" spans="17:17" x14ac:dyDescent="0.25">
      <c r="Q409" s="15"/>
    </row>
    <row r="410" spans="17:17" x14ac:dyDescent="0.25">
      <c r="Q410" s="15"/>
    </row>
    <row r="411" spans="17:17" x14ac:dyDescent="0.25">
      <c r="Q411" s="15"/>
    </row>
    <row r="412" spans="17:17" x14ac:dyDescent="0.25">
      <c r="Q412" s="15"/>
    </row>
    <row r="413" spans="17:17" x14ac:dyDescent="0.25">
      <c r="Q413" s="15"/>
    </row>
    <row r="414" spans="17:17" x14ac:dyDescent="0.25">
      <c r="Q414" s="15"/>
    </row>
    <row r="415" spans="17:17" x14ac:dyDescent="0.25">
      <c r="Q415" s="15"/>
    </row>
    <row r="416" spans="17:17" x14ac:dyDescent="0.25">
      <c r="Q416" s="15"/>
    </row>
    <row r="417" spans="17:17" x14ac:dyDescent="0.25">
      <c r="Q417" s="15"/>
    </row>
    <row r="418" spans="17:17" x14ac:dyDescent="0.25">
      <c r="Q418" s="15"/>
    </row>
    <row r="419" spans="17:17" x14ac:dyDescent="0.25">
      <c r="Q419" s="15"/>
    </row>
    <row r="420" spans="17:17" x14ac:dyDescent="0.25">
      <c r="Q420" s="15"/>
    </row>
    <row r="421" spans="17:17" x14ac:dyDescent="0.25">
      <c r="Q421" s="15"/>
    </row>
    <row r="422" spans="17:17" x14ac:dyDescent="0.25">
      <c r="Q422" s="15"/>
    </row>
    <row r="423" spans="17:17" x14ac:dyDescent="0.25">
      <c r="Q423" s="15"/>
    </row>
    <row r="424" spans="17:17" x14ac:dyDescent="0.25">
      <c r="Q424" s="15"/>
    </row>
    <row r="425" spans="17:17" x14ac:dyDescent="0.25">
      <c r="Q425" s="15"/>
    </row>
    <row r="426" spans="17:17" x14ac:dyDescent="0.25">
      <c r="Q426" s="15"/>
    </row>
    <row r="427" spans="17:17" x14ac:dyDescent="0.25">
      <c r="Q427" s="15"/>
    </row>
    <row r="428" spans="17:17" x14ac:dyDescent="0.25">
      <c r="Q428" s="15"/>
    </row>
    <row r="429" spans="17:17" x14ac:dyDescent="0.25">
      <c r="Q429" s="15"/>
    </row>
    <row r="430" spans="17:17" x14ac:dyDescent="0.25">
      <c r="Q430" s="15"/>
    </row>
    <row r="431" spans="17:17" x14ac:dyDescent="0.25">
      <c r="Q431" s="15"/>
    </row>
    <row r="432" spans="17:17" x14ac:dyDescent="0.25">
      <c r="Q432" s="15"/>
    </row>
    <row r="433" spans="17:17" x14ac:dyDescent="0.25">
      <c r="Q433" s="15"/>
    </row>
    <row r="434" spans="17:17" x14ac:dyDescent="0.25">
      <c r="Q434" s="15"/>
    </row>
    <row r="435" spans="17:17" x14ac:dyDescent="0.25">
      <c r="Q435" s="15"/>
    </row>
    <row r="436" spans="17:17" x14ac:dyDescent="0.25">
      <c r="Q436" s="15"/>
    </row>
    <row r="437" spans="17:17" x14ac:dyDescent="0.25">
      <c r="Q437" s="15"/>
    </row>
    <row r="438" spans="17:17" x14ac:dyDescent="0.25">
      <c r="Q438" s="15"/>
    </row>
    <row r="439" spans="17:17" x14ac:dyDescent="0.25">
      <c r="Q439" s="15"/>
    </row>
    <row r="440" spans="17:17" x14ac:dyDescent="0.25">
      <c r="Q440" s="15"/>
    </row>
    <row r="441" spans="17:17" x14ac:dyDescent="0.25">
      <c r="Q441" s="15"/>
    </row>
    <row r="442" spans="17:17" x14ac:dyDescent="0.25">
      <c r="Q442" s="15"/>
    </row>
    <row r="443" spans="17:17" x14ac:dyDescent="0.25">
      <c r="Q443" s="15"/>
    </row>
    <row r="444" spans="17:17" x14ac:dyDescent="0.25">
      <c r="Q444" s="15"/>
    </row>
    <row r="445" spans="17:17" x14ac:dyDescent="0.25">
      <c r="Q445" s="15"/>
    </row>
    <row r="446" spans="17:17" x14ac:dyDescent="0.25">
      <c r="Q446" s="15"/>
    </row>
    <row r="447" spans="17:17" x14ac:dyDescent="0.25">
      <c r="Q447" s="15"/>
    </row>
    <row r="448" spans="17:17" x14ac:dyDescent="0.25">
      <c r="Q448" s="15"/>
    </row>
    <row r="449" spans="17:17" x14ac:dyDescent="0.25">
      <c r="Q449" s="15"/>
    </row>
    <row r="450" spans="17:17" x14ac:dyDescent="0.25">
      <c r="Q450" s="15"/>
    </row>
    <row r="451" spans="17:17" x14ac:dyDescent="0.25">
      <c r="Q451" s="15"/>
    </row>
    <row r="452" spans="17:17" x14ac:dyDescent="0.25">
      <c r="Q452" s="15"/>
    </row>
    <row r="453" spans="17:17" x14ac:dyDescent="0.25">
      <c r="Q453" s="15"/>
    </row>
    <row r="454" spans="17:17" x14ac:dyDescent="0.25">
      <c r="Q454" s="15"/>
    </row>
    <row r="455" spans="17:17" x14ac:dyDescent="0.25">
      <c r="Q455" s="15"/>
    </row>
    <row r="456" spans="17:17" x14ac:dyDescent="0.25">
      <c r="Q456" s="15"/>
    </row>
    <row r="457" spans="17:17" x14ac:dyDescent="0.25">
      <c r="Q457" s="15"/>
    </row>
    <row r="458" spans="17:17" x14ac:dyDescent="0.25">
      <c r="Q458" s="15"/>
    </row>
    <row r="459" spans="17:17" x14ac:dyDescent="0.25">
      <c r="Q459" s="15"/>
    </row>
    <row r="460" spans="17:17" x14ac:dyDescent="0.25">
      <c r="Q460" s="15"/>
    </row>
    <row r="461" spans="17:17" x14ac:dyDescent="0.25">
      <c r="Q461" s="15"/>
    </row>
    <row r="462" spans="17:17" x14ac:dyDescent="0.25">
      <c r="Q462" s="15"/>
    </row>
    <row r="463" spans="17:17" x14ac:dyDescent="0.25">
      <c r="Q463" s="15"/>
    </row>
    <row r="464" spans="17:17" x14ac:dyDescent="0.25">
      <c r="Q464" s="15"/>
    </row>
    <row r="465" spans="17:17" x14ac:dyDescent="0.25">
      <c r="Q465" s="15"/>
    </row>
    <row r="466" spans="17:17" x14ac:dyDescent="0.25">
      <c r="Q466" s="15"/>
    </row>
    <row r="467" spans="17:17" x14ac:dyDescent="0.25">
      <c r="Q467" s="15"/>
    </row>
    <row r="468" spans="17:17" x14ac:dyDescent="0.25">
      <c r="Q468" s="15"/>
    </row>
    <row r="469" spans="17:17" x14ac:dyDescent="0.25">
      <c r="Q469" s="15"/>
    </row>
    <row r="470" spans="17:17" x14ac:dyDescent="0.25">
      <c r="Q470" s="15"/>
    </row>
    <row r="471" spans="17:17" x14ac:dyDescent="0.25">
      <c r="Q471" s="15"/>
    </row>
    <row r="472" spans="17:17" x14ac:dyDescent="0.25">
      <c r="Q472" s="15"/>
    </row>
    <row r="473" spans="17:17" x14ac:dyDescent="0.25">
      <c r="Q473" s="15"/>
    </row>
    <row r="474" spans="17:17" x14ac:dyDescent="0.25">
      <c r="Q474" s="15"/>
    </row>
    <row r="475" spans="17:17" x14ac:dyDescent="0.25">
      <c r="Q475" s="15"/>
    </row>
    <row r="476" spans="17:17" x14ac:dyDescent="0.25">
      <c r="Q476" s="15"/>
    </row>
    <row r="477" spans="17:17" x14ac:dyDescent="0.25">
      <c r="Q477" s="15"/>
    </row>
    <row r="478" spans="17:17" x14ac:dyDescent="0.25">
      <c r="Q478" s="15"/>
    </row>
    <row r="479" spans="17:17" x14ac:dyDescent="0.25">
      <c r="Q479" s="15"/>
    </row>
    <row r="480" spans="17:17" x14ac:dyDescent="0.25">
      <c r="Q480" s="15"/>
    </row>
    <row r="481" spans="17:17" x14ac:dyDescent="0.25">
      <c r="Q481" s="15"/>
    </row>
    <row r="482" spans="17:17" x14ac:dyDescent="0.25">
      <c r="Q482" s="15"/>
    </row>
    <row r="483" spans="17:17" x14ac:dyDescent="0.25">
      <c r="Q483" s="15"/>
    </row>
    <row r="484" spans="17:17" x14ac:dyDescent="0.25">
      <c r="Q484" s="15"/>
    </row>
    <row r="485" spans="17:17" x14ac:dyDescent="0.25">
      <c r="Q485" s="15"/>
    </row>
    <row r="486" spans="17:17" x14ac:dyDescent="0.25">
      <c r="Q486" s="15"/>
    </row>
    <row r="487" spans="17:17" x14ac:dyDescent="0.25">
      <c r="Q487" s="15"/>
    </row>
    <row r="488" spans="17:17" x14ac:dyDescent="0.25">
      <c r="Q488" s="15"/>
    </row>
    <row r="489" spans="17:17" x14ac:dyDescent="0.25">
      <c r="Q489" s="15"/>
    </row>
    <row r="490" spans="17:17" x14ac:dyDescent="0.25">
      <c r="Q490" s="15"/>
    </row>
    <row r="491" spans="17:17" x14ac:dyDescent="0.25">
      <c r="Q491" s="15"/>
    </row>
    <row r="492" spans="17:17" x14ac:dyDescent="0.25">
      <c r="Q492" s="15"/>
    </row>
    <row r="493" spans="17:17" x14ac:dyDescent="0.25">
      <c r="Q493" s="15"/>
    </row>
    <row r="494" spans="17:17" x14ac:dyDescent="0.25">
      <c r="Q494" s="15"/>
    </row>
    <row r="495" spans="17:17" x14ac:dyDescent="0.25">
      <c r="Q495" s="15"/>
    </row>
    <row r="496" spans="17:17" x14ac:dyDescent="0.25">
      <c r="Q496" s="15"/>
    </row>
    <row r="497" spans="17:17" x14ac:dyDescent="0.25">
      <c r="Q497" s="15"/>
    </row>
    <row r="498" spans="17:17" x14ac:dyDescent="0.25">
      <c r="Q498" s="15"/>
    </row>
    <row r="499" spans="17:17" x14ac:dyDescent="0.25">
      <c r="Q499" s="15"/>
    </row>
    <row r="500" spans="17:17" x14ac:dyDescent="0.25">
      <c r="Q500" s="15"/>
    </row>
    <row r="501" spans="17:17" x14ac:dyDescent="0.25">
      <c r="Q501" s="15"/>
    </row>
    <row r="502" spans="17:17" x14ac:dyDescent="0.25">
      <c r="Q502" s="15"/>
    </row>
    <row r="503" spans="17:17" x14ac:dyDescent="0.25">
      <c r="Q503" s="15"/>
    </row>
    <row r="504" spans="17:17" x14ac:dyDescent="0.25">
      <c r="Q504" s="15"/>
    </row>
    <row r="505" spans="17:17" x14ac:dyDescent="0.25">
      <c r="Q505" s="15"/>
    </row>
    <row r="506" spans="17:17" x14ac:dyDescent="0.25">
      <c r="Q506" s="15"/>
    </row>
    <row r="507" spans="17:17" x14ac:dyDescent="0.25">
      <c r="Q507" s="15"/>
    </row>
    <row r="508" spans="17:17" x14ac:dyDescent="0.25">
      <c r="Q508" s="15"/>
    </row>
    <row r="509" spans="17:17" x14ac:dyDescent="0.25">
      <c r="Q509" s="15"/>
    </row>
    <row r="510" spans="17:17" x14ac:dyDescent="0.25">
      <c r="Q510" s="15"/>
    </row>
    <row r="511" spans="17:17" x14ac:dyDescent="0.25">
      <c r="Q511" s="15"/>
    </row>
    <row r="512" spans="17:17" x14ac:dyDescent="0.25">
      <c r="Q512" s="15"/>
    </row>
    <row r="513" spans="17:17" x14ac:dyDescent="0.25">
      <c r="Q513" s="15"/>
    </row>
    <row r="514" spans="17:17" x14ac:dyDescent="0.25">
      <c r="Q514" s="15"/>
    </row>
    <row r="515" spans="17:17" x14ac:dyDescent="0.25">
      <c r="Q515" s="15"/>
    </row>
    <row r="516" spans="17:17" x14ac:dyDescent="0.25">
      <c r="Q516" s="15"/>
    </row>
    <row r="517" spans="17:17" x14ac:dyDescent="0.25">
      <c r="Q517" s="15"/>
    </row>
    <row r="518" spans="17:17" x14ac:dyDescent="0.25">
      <c r="Q518" s="15"/>
    </row>
    <row r="519" spans="17:17" x14ac:dyDescent="0.25">
      <c r="Q519" s="15"/>
    </row>
    <row r="520" spans="17:17" x14ac:dyDescent="0.25">
      <c r="Q520" s="15"/>
    </row>
    <row r="521" spans="17:17" x14ac:dyDescent="0.25">
      <c r="Q521" s="15"/>
    </row>
    <row r="522" spans="17:17" x14ac:dyDescent="0.25">
      <c r="Q522" s="15"/>
    </row>
    <row r="523" spans="17:17" x14ac:dyDescent="0.25">
      <c r="Q523" s="15"/>
    </row>
    <row r="524" spans="17:17" x14ac:dyDescent="0.25">
      <c r="Q524" s="15"/>
    </row>
    <row r="525" spans="17:17" x14ac:dyDescent="0.25">
      <c r="Q525" s="15"/>
    </row>
    <row r="526" spans="17:17" x14ac:dyDescent="0.25">
      <c r="Q526" s="15"/>
    </row>
    <row r="527" spans="17:17" x14ac:dyDescent="0.25">
      <c r="Q527" s="15"/>
    </row>
    <row r="528" spans="17:17" x14ac:dyDescent="0.25">
      <c r="Q528" s="15"/>
    </row>
    <row r="529" spans="17:17" x14ac:dyDescent="0.25">
      <c r="Q529" s="15"/>
    </row>
    <row r="530" spans="17:17" x14ac:dyDescent="0.25">
      <c r="Q530" s="15"/>
    </row>
    <row r="531" spans="17:17" x14ac:dyDescent="0.25">
      <c r="Q531" s="15"/>
    </row>
    <row r="532" spans="17:17" x14ac:dyDescent="0.25">
      <c r="Q532" s="15"/>
    </row>
    <row r="533" spans="17:17" x14ac:dyDescent="0.25">
      <c r="Q533" s="15"/>
    </row>
    <row r="534" spans="17:17" x14ac:dyDescent="0.25">
      <c r="Q534" s="15"/>
    </row>
    <row r="535" spans="17:17" x14ac:dyDescent="0.25">
      <c r="Q535" s="15"/>
    </row>
    <row r="536" spans="17:17" x14ac:dyDescent="0.25">
      <c r="Q536" s="15"/>
    </row>
    <row r="537" spans="17:17" x14ac:dyDescent="0.25">
      <c r="Q537" s="15"/>
    </row>
    <row r="538" spans="17:17" x14ac:dyDescent="0.25">
      <c r="Q538" s="15"/>
    </row>
    <row r="539" spans="17:17" x14ac:dyDescent="0.25">
      <c r="Q539" s="15"/>
    </row>
    <row r="540" spans="17:17" x14ac:dyDescent="0.25">
      <c r="Q540" s="15"/>
    </row>
    <row r="541" spans="17:17" x14ac:dyDescent="0.25">
      <c r="Q541" s="15"/>
    </row>
    <row r="542" spans="17:17" x14ac:dyDescent="0.25">
      <c r="Q542" s="15"/>
    </row>
    <row r="543" spans="17:17" x14ac:dyDescent="0.25">
      <c r="Q543" s="15"/>
    </row>
    <row r="544" spans="17:17" x14ac:dyDescent="0.25">
      <c r="Q544" s="15"/>
    </row>
    <row r="545" spans="17:17" x14ac:dyDescent="0.25">
      <c r="Q545" s="15"/>
    </row>
    <row r="546" spans="17:17" x14ac:dyDescent="0.25">
      <c r="Q546" s="15"/>
    </row>
    <row r="547" spans="17:17" x14ac:dyDescent="0.25">
      <c r="Q547" s="15"/>
    </row>
    <row r="548" spans="17:17" x14ac:dyDescent="0.25">
      <c r="Q548" s="15"/>
    </row>
    <row r="549" spans="17:17" x14ac:dyDescent="0.25">
      <c r="Q549" s="15"/>
    </row>
    <row r="550" spans="17:17" x14ac:dyDescent="0.25">
      <c r="Q550" s="15"/>
    </row>
    <row r="551" spans="17:17" x14ac:dyDescent="0.25">
      <c r="Q551" s="15"/>
    </row>
    <row r="552" spans="17:17" x14ac:dyDescent="0.25">
      <c r="Q552" s="15"/>
    </row>
    <row r="553" spans="17:17" x14ac:dyDescent="0.25">
      <c r="Q553" s="15"/>
    </row>
    <row r="554" spans="17:17" x14ac:dyDescent="0.25">
      <c r="Q554" s="15"/>
    </row>
    <row r="555" spans="17:17" x14ac:dyDescent="0.25">
      <c r="Q555" s="15"/>
    </row>
    <row r="556" spans="17:17" x14ac:dyDescent="0.25">
      <c r="Q556" s="15"/>
    </row>
    <row r="557" spans="17:17" x14ac:dyDescent="0.25">
      <c r="Q557" s="15"/>
    </row>
    <row r="558" spans="17:17" x14ac:dyDescent="0.25">
      <c r="Q558" s="15"/>
    </row>
    <row r="559" spans="17:17" x14ac:dyDescent="0.25">
      <c r="Q559" s="15"/>
    </row>
    <row r="560" spans="17:17" x14ac:dyDescent="0.25">
      <c r="Q560" s="15"/>
    </row>
    <row r="561" spans="17:17" x14ac:dyDescent="0.25">
      <c r="Q561" s="15"/>
    </row>
    <row r="562" spans="17:17" x14ac:dyDescent="0.25">
      <c r="Q562" s="15"/>
    </row>
    <row r="563" spans="17:17" x14ac:dyDescent="0.25">
      <c r="Q563" s="15"/>
    </row>
    <row r="564" spans="17:17" x14ac:dyDescent="0.25">
      <c r="Q564" s="15"/>
    </row>
    <row r="565" spans="17:17" x14ac:dyDescent="0.25">
      <c r="Q565" s="15"/>
    </row>
    <row r="566" spans="17:17" x14ac:dyDescent="0.25">
      <c r="Q566" s="15"/>
    </row>
    <row r="567" spans="17:17" x14ac:dyDescent="0.25">
      <c r="Q567" s="15"/>
    </row>
    <row r="568" spans="17:17" x14ac:dyDescent="0.25">
      <c r="Q568" s="15"/>
    </row>
    <row r="569" spans="17:17" x14ac:dyDescent="0.25">
      <c r="Q569" s="15"/>
    </row>
    <row r="570" spans="17:17" x14ac:dyDescent="0.25">
      <c r="Q570" s="15"/>
    </row>
    <row r="571" spans="17:17" x14ac:dyDescent="0.25">
      <c r="Q571" s="15"/>
    </row>
    <row r="572" spans="17:17" x14ac:dyDescent="0.25">
      <c r="Q572" s="15"/>
    </row>
    <row r="573" spans="17:17" x14ac:dyDescent="0.25">
      <c r="Q573" s="15"/>
    </row>
    <row r="574" spans="17:17" x14ac:dyDescent="0.25">
      <c r="Q574" s="15"/>
    </row>
    <row r="575" spans="17:17" x14ac:dyDescent="0.25">
      <c r="Q575" s="15"/>
    </row>
    <row r="576" spans="17:17" x14ac:dyDescent="0.25">
      <c r="Q576" s="15"/>
    </row>
    <row r="577" spans="17:17" x14ac:dyDescent="0.25">
      <c r="Q577" s="15"/>
    </row>
    <row r="578" spans="17:17" x14ac:dyDescent="0.25">
      <c r="Q578" s="15"/>
    </row>
    <row r="579" spans="17:17" x14ac:dyDescent="0.25">
      <c r="Q579" s="15"/>
    </row>
    <row r="580" spans="17:17" x14ac:dyDescent="0.25">
      <c r="Q580" s="15"/>
    </row>
    <row r="581" spans="17:17" x14ac:dyDescent="0.25">
      <c r="Q581" s="15"/>
    </row>
    <row r="582" spans="17:17" x14ac:dyDescent="0.25">
      <c r="Q582" s="15"/>
    </row>
    <row r="583" spans="17:17" x14ac:dyDescent="0.25">
      <c r="Q583" s="15"/>
    </row>
    <row r="584" spans="17:17" x14ac:dyDescent="0.25">
      <c r="Q584" s="15"/>
    </row>
    <row r="585" spans="17:17" x14ac:dyDescent="0.25">
      <c r="Q585" s="15"/>
    </row>
    <row r="586" spans="17:17" x14ac:dyDescent="0.25">
      <c r="Q586" s="15"/>
    </row>
    <row r="587" spans="17:17" x14ac:dyDescent="0.25">
      <c r="Q587" s="15"/>
    </row>
    <row r="588" spans="17:17" x14ac:dyDescent="0.25">
      <c r="Q588" s="15"/>
    </row>
    <row r="589" spans="17:17" x14ac:dyDescent="0.25">
      <c r="Q589" s="15"/>
    </row>
    <row r="590" spans="17:17" x14ac:dyDescent="0.25">
      <c r="Q590" s="15"/>
    </row>
    <row r="591" spans="17:17" x14ac:dyDescent="0.25">
      <c r="Q591" s="15"/>
    </row>
    <row r="592" spans="17:17" x14ac:dyDescent="0.25">
      <c r="Q592" s="15"/>
    </row>
    <row r="593" spans="17:17" x14ac:dyDescent="0.25">
      <c r="Q593" s="15"/>
    </row>
    <row r="594" spans="17:17" x14ac:dyDescent="0.25">
      <c r="Q594" s="15"/>
    </row>
    <row r="595" spans="17:17" x14ac:dyDescent="0.25">
      <c r="Q595" s="15"/>
    </row>
    <row r="596" spans="17:17" x14ac:dyDescent="0.25">
      <c r="Q596" s="15"/>
    </row>
    <row r="597" spans="17:17" x14ac:dyDescent="0.25">
      <c r="Q597" s="15"/>
    </row>
    <row r="598" spans="17:17" x14ac:dyDescent="0.25">
      <c r="Q598" s="15"/>
    </row>
    <row r="599" spans="17:17" x14ac:dyDescent="0.25">
      <c r="Q599" s="15"/>
    </row>
    <row r="600" spans="17:17" x14ac:dyDescent="0.25">
      <c r="Q600" s="15"/>
    </row>
    <row r="601" spans="17:17" x14ac:dyDescent="0.25">
      <c r="Q601" s="15"/>
    </row>
    <row r="602" spans="17:17" x14ac:dyDescent="0.25">
      <c r="Q602" s="15"/>
    </row>
    <row r="603" spans="17:17" x14ac:dyDescent="0.25">
      <c r="Q603" s="15"/>
    </row>
    <row r="604" spans="17:17" x14ac:dyDescent="0.25">
      <c r="Q604" s="15"/>
    </row>
    <row r="605" spans="17:17" x14ac:dyDescent="0.25">
      <c r="Q605" s="15"/>
    </row>
    <row r="606" spans="17:17" x14ac:dyDescent="0.25">
      <c r="Q606" s="15"/>
    </row>
    <row r="607" spans="17:17" x14ac:dyDescent="0.25">
      <c r="Q607" s="15"/>
    </row>
    <row r="608" spans="17:17" x14ac:dyDescent="0.25">
      <c r="Q608" s="15"/>
    </row>
    <row r="609" spans="17:17" x14ac:dyDescent="0.25">
      <c r="Q609" s="15"/>
    </row>
    <row r="610" spans="17:17" x14ac:dyDescent="0.25">
      <c r="Q610" s="15"/>
    </row>
    <row r="611" spans="17:17" x14ac:dyDescent="0.25">
      <c r="Q611" s="15"/>
    </row>
    <row r="612" spans="17:17" x14ac:dyDescent="0.25">
      <c r="Q612" s="15"/>
    </row>
    <row r="613" spans="17:17" x14ac:dyDescent="0.25">
      <c r="Q613" s="15"/>
    </row>
    <row r="614" spans="17:17" x14ac:dyDescent="0.25">
      <c r="Q614" s="15"/>
    </row>
    <row r="615" spans="17:17" x14ac:dyDescent="0.25">
      <c r="Q615" s="15"/>
    </row>
    <row r="616" spans="17:17" x14ac:dyDescent="0.25">
      <c r="Q616" s="15"/>
    </row>
    <row r="617" spans="17:17" x14ac:dyDescent="0.25">
      <c r="Q617" s="15"/>
    </row>
    <row r="618" spans="17:17" x14ac:dyDescent="0.25">
      <c r="Q618" s="15"/>
    </row>
    <row r="619" spans="17:17" x14ac:dyDescent="0.25">
      <c r="Q619" s="15"/>
    </row>
    <row r="620" spans="17:17" x14ac:dyDescent="0.25">
      <c r="Q620" s="15"/>
    </row>
    <row r="621" spans="17:17" x14ac:dyDescent="0.25">
      <c r="Q621" s="15"/>
    </row>
    <row r="622" spans="17:17" x14ac:dyDescent="0.25">
      <c r="Q622" s="15"/>
    </row>
    <row r="623" spans="17:17" x14ac:dyDescent="0.25">
      <c r="Q623" s="15"/>
    </row>
    <row r="624" spans="17:17" x14ac:dyDescent="0.25">
      <c r="Q624" s="15"/>
    </row>
    <row r="625" spans="17:17" x14ac:dyDescent="0.25">
      <c r="Q625" s="15"/>
    </row>
    <row r="626" spans="17:17" x14ac:dyDescent="0.25">
      <c r="Q626" s="15"/>
    </row>
    <row r="627" spans="17:17" x14ac:dyDescent="0.25">
      <c r="Q627" s="15"/>
    </row>
    <row r="628" spans="17:17" x14ac:dyDescent="0.25">
      <c r="Q628" s="15"/>
    </row>
    <row r="629" spans="17:17" x14ac:dyDescent="0.25">
      <c r="Q629" s="15"/>
    </row>
    <row r="630" spans="17:17" x14ac:dyDescent="0.25">
      <c r="Q630" s="15"/>
    </row>
    <row r="631" spans="17:17" x14ac:dyDescent="0.25">
      <c r="Q631" s="15"/>
    </row>
    <row r="632" spans="17:17" x14ac:dyDescent="0.25">
      <c r="Q632" s="15"/>
    </row>
    <row r="633" spans="17:17" x14ac:dyDescent="0.25">
      <c r="Q633" s="15"/>
    </row>
    <row r="634" spans="17:17" x14ac:dyDescent="0.25">
      <c r="Q634" s="15"/>
    </row>
    <row r="635" spans="17:17" x14ac:dyDescent="0.25">
      <c r="Q635" s="15"/>
    </row>
    <row r="636" spans="17:17" x14ac:dyDescent="0.25">
      <c r="Q636" s="15"/>
    </row>
    <row r="637" spans="17:17" x14ac:dyDescent="0.25">
      <c r="Q637" s="15"/>
    </row>
    <row r="638" spans="17:17" x14ac:dyDescent="0.25">
      <c r="Q638" s="15"/>
    </row>
    <row r="639" spans="17:17" x14ac:dyDescent="0.25">
      <c r="Q639" s="15"/>
    </row>
    <row r="640" spans="17:17" x14ac:dyDescent="0.25">
      <c r="Q640" s="15"/>
    </row>
    <row r="641" spans="17:17" x14ac:dyDescent="0.25">
      <c r="Q641" s="15"/>
    </row>
    <row r="642" spans="17:17" x14ac:dyDescent="0.25">
      <c r="Q642" s="15"/>
    </row>
    <row r="643" spans="17:17" x14ac:dyDescent="0.25">
      <c r="Q643" s="15"/>
    </row>
    <row r="644" spans="17:17" x14ac:dyDescent="0.25">
      <c r="Q644" s="15"/>
    </row>
    <row r="645" spans="17:17" x14ac:dyDescent="0.25">
      <c r="Q645" s="15"/>
    </row>
    <row r="646" spans="17:17" x14ac:dyDescent="0.25">
      <c r="Q646" s="15"/>
    </row>
    <row r="647" spans="17:17" x14ac:dyDescent="0.25">
      <c r="Q647" s="15"/>
    </row>
    <row r="648" spans="17:17" x14ac:dyDescent="0.25">
      <c r="Q648" s="15"/>
    </row>
    <row r="649" spans="17:17" x14ac:dyDescent="0.25">
      <c r="Q649" s="15"/>
    </row>
    <row r="650" spans="17:17" x14ac:dyDescent="0.25">
      <c r="Q650" s="15"/>
    </row>
    <row r="651" spans="17:17" x14ac:dyDescent="0.25">
      <c r="Q651" s="15"/>
    </row>
    <row r="652" spans="17:17" x14ac:dyDescent="0.25">
      <c r="Q652" s="15"/>
    </row>
    <row r="653" spans="17:17" x14ac:dyDescent="0.25">
      <c r="Q653" s="15"/>
    </row>
    <row r="654" spans="17:17" x14ac:dyDescent="0.25">
      <c r="Q654" s="15"/>
    </row>
    <row r="655" spans="17:17" x14ac:dyDescent="0.25">
      <c r="Q655" s="15"/>
    </row>
    <row r="656" spans="17:17" x14ac:dyDescent="0.25">
      <c r="Q656" s="15"/>
    </row>
    <row r="657" spans="17:17" x14ac:dyDescent="0.25">
      <c r="Q657" s="15"/>
    </row>
    <row r="658" spans="17:17" x14ac:dyDescent="0.25">
      <c r="Q658" s="15"/>
    </row>
    <row r="659" spans="17:17" x14ac:dyDescent="0.25">
      <c r="Q659" s="15"/>
    </row>
    <row r="660" spans="17:17" x14ac:dyDescent="0.25">
      <c r="Q660" s="15"/>
    </row>
    <row r="661" spans="17:17" x14ac:dyDescent="0.25">
      <c r="Q661" s="15"/>
    </row>
    <row r="662" spans="17:17" x14ac:dyDescent="0.25">
      <c r="Q662" s="15"/>
    </row>
    <row r="663" spans="17:17" x14ac:dyDescent="0.25">
      <c r="Q663" s="15"/>
    </row>
    <row r="664" spans="17:17" x14ac:dyDescent="0.25">
      <c r="Q664" s="15"/>
    </row>
    <row r="665" spans="17:17" x14ac:dyDescent="0.25">
      <c r="Q665" s="15"/>
    </row>
    <row r="666" spans="17:17" x14ac:dyDescent="0.25">
      <c r="Q666" s="15"/>
    </row>
    <row r="667" spans="17:17" x14ac:dyDescent="0.25">
      <c r="Q667" s="15"/>
    </row>
    <row r="668" spans="17:17" x14ac:dyDescent="0.25">
      <c r="Q668" s="15"/>
    </row>
    <row r="669" spans="17:17" x14ac:dyDescent="0.25">
      <c r="Q669" s="15"/>
    </row>
    <row r="670" spans="17:17" x14ac:dyDescent="0.25">
      <c r="Q670" s="15"/>
    </row>
    <row r="671" spans="17:17" x14ac:dyDescent="0.25">
      <c r="Q671" s="15"/>
    </row>
    <row r="672" spans="17:17" x14ac:dyDescent="0.25">
      <c r="Q672" s="15"/>
    </row>
    <row r="673" spans="17:17" x14ac:dyDescent="0.25">
      <c r="Q673" s="15"/>
    </row>
    <row r="674" spans="17:17" x14ac:dyDescent="0.25">
      <c r="Q674" s="15"/>
    </row>
    <row r="675" spans="17:17" x14ac:dyDescent="0.25">
      <c r="Q675" s="15"/>
    </row>
    <row r="676" spans="17:17" x14ac:dyDescent="0.25">
      <c r="Q676" s="15"/>
    </row>
    <row r="677" spans="17:17" x14ac:dyDescent="0.25">
      <c r="Q677" s="15"/>
    </row>
    <row r="678" spans="17:17" x14ac:dyDescent="0.25">
      <c r="Q678" s="15"/>
    </row>
    <row r="679" spans="17:17" x14ac:dyDescent="0.25">
      <c r="Q679" s="15"/>
    </row>
    <row r="680" spans="17:17" x14ac:dyDescent="0.25">
      <c r="Q680" s="15"/>
    </row>
    <row r="681" spans="17:17" x14ac:dyDescent="0.25">
      <c r="Q681" s="15"/>
    </row>
    <row r="682" spans="17:17" x14ac:dyDescent="0.25">
      <c r="Q682" s="15"/>
    </row>
    <row r="683" spans="17:17" x14ac:dyDescent="0.25">
      <c r="Q683" s="15"/>
    </row>
    <row r="684" spans="17:17" x14ac:dyDescent="0.25">
      <c r="Q684" s="15"/>
    </row>
    <row r="685" spans="17:17" x14ac:dyDescent="0.25">
      <c r="Q685" s="15"/>
    </row>
    <row r="686" spans="17:17" x14ac:dyDescent="0.25">
      <c r="Q686" s="15"/>
    </row>
    <row r="687" spans="17:17" x14ac:dyDescent="0.25">
      <c r="Q687" s="15"/>
    </row>
    <row r="688" spans="17:17" x14ac:dyDescent="0.25">
      <c r="Q688" s="15"/>
    </row>
    <row r="689" spans="17:17" x14ac:dyDescent="0.25">
      <c r="Q689" s="15"/>
    </row>
    <row r="690" spans="17:17" x14ac:dyDescent="0.25">
      <c r="Q690" s="15"/>
    </row>
    <row r="691" spans="17:17" x14ac:dyDescent="0.25">
      <c r="Q691" s="15"/>
    </row>
    <row r="692" spans="17:17" x14ac:dyDescent="0.25">
      <c r="Q692" s="15"/>
    </row>
    <row r="693" spans="17:17" x14ac:dyDescent="0.25">
      <c r="Q693" s="15"/>
    </row>
    <row r="694" spans="17:17" x14ac:dyDescent="0.25">
      <c r="Q694" s="15"/>
    </row>
    <row r="695" spans="17:17" x14ac:dyDescent="0.25">
      <c r="Q695" s="15"/>
    </row>
    <row r="696" spans="17:17" x14ac:dyDescent="0.25">
      <c r="Q696" s="15"/>
    </row>
    <row r="697" spans="17:17" x14ac:dyDescent="0.25">
      <c r="Q697" s="15"/>
    </row>
    <row r="698" spans="17:17" x14ac:dyDescent="0.25">
      <c r="Q698" s="15"/>
    </row>
    <row r="699" spans="17:17" x14ac:dyDescent="0.25">
      <c r="Q699" s="15"/>
    </row>
    <row r="700" spans="17:17" x14ac:dyDescent="0.25">
      <c r="Q700" s="15"/>
    </row>
    <row r="701" spans="17:17" x14ac:dyDescent="0.25">
      <c r="Q701" s="15"/>
    </row>
    <row r="702" spans="17:17" x14ac:dyDescent="0.25">
      <c r="Q702" s="15"/>
    </row>
    <row r="703" spans="17:17" x14ac:dyDescent="0.25">
      <c r="Q703" s="15"/>
    </row>
    <row r="704" spans="17:17" x14ac:dyDescent="0.25">
      <c r="Q704" s="15"/>
    </row>
    <row r="705" spans="17:17" x14ac:dyDescent="0.25">
      <c r="Q705" s="15"/>
    </row>
    <row r="706" spans="17:17" x14ac:dyDescent="0.25">
      <c r="Q706" s="15"/>
    </row>
    <row r="707" spans="17:17" x14ac:dyDescent="0.25">
      <c r="Q707" s="15"/>
    </row>
    <row r="708" spans="17:17" x14ac:dyDescent="0.25">
      <c r="Q708" s="15"/>
    </row>
    <row r="709" spans="17:17" x14ac:dyDescent="0.25">
      <c r="Q709" s="15"/>
    </row>
    <row r="710" spans="17:17" x14ac:dyDescent="0.25">
      <c r="Q710" s="15"/>
    </row>
    <row r="711" spans="17:17" x14ac:dyDescent="0.25">
      <c r="Q711" s="15"/>
    </row>
    <row r="712" spans="17:17" x14ac:dyDescent="0.25">
      <c r="Q712" s="15"/>
    </row>
    <row r="713" spans="17:17" x14ac:dyDescent="0.25">
      <c r="Q713" s="15"/>
    </row>
    <row r="714" spans="17:17" x14ac:dyDescent="0.25">
      <c r="Q714" s="15"/>
    </row>
    <row r="715" spans="17:17" x14ac:dyDescent="0.25">
      <c r="Q715" s="15"/>
    </row>
    <row r="716" spans="17:17" x14ac:dyDescent="0.25">
      <c r="Q716" s="15"/>
    </row>
    <row r="717" spans="17:17" x14ac:dyDescent="0.25">
      <c r="Q717" s="15"/>
    </row>
    <row r="718" spans="17:17" x14ac:dyDescent="0.25">
      <c r="Q718" s="15"/>
    </row>
    <row r="719" spans="17:17" x14ac:dyDescent="0.25">
      <c r="Q719" s="15"/>
    </row>
    <row r="720" spans="17:17" x14ac:dyDescent="0.25">
      <c r="Q720" s="15"/>
    </row>
    <row r="721" spans="17:17" x14ac:dyDescent="0.25">
      <c r="Q721" s="15"/>
    </row>
    <row r="722" spans="17:17" x14ac:dyDescent="0.25">
      <c r="Q722" s="15"/>
    </row>
    <row r="723" spans="17:17" x14ac:dyDescent="0.25">
      <c r="Q723" s="15"/>
    </row>
    <row r="724" spans="17:17" x14ac:dyDescent="0.25">
      <c r="Q724" s="15"/>
    </row>
    <row r="725" spans="17:17" x14ac:dyDescent="0.25">
      <c r="Q725" s="15"/>
    </row>
    <row r="726" spans="17:17" x14ac:dyDescent="0.25">
      <c r="Q726" s="15"/>
    </row>
    <row r="727" spans="17:17" x14ac:dyDescent="0.25">
      <c r="Q727" s="15"/>
    </row>
    <row r="728" spans="17:17" x14ac:dyDescent="0.25">
      <c r="Q728" s="15"/>
    </row>
    <row r="729" spans="17:17" x14ac:dyDescent="0.25">
      <c r="Q729" s="15"/>
    </row>
    <row r="730" spans="17:17" x14ac:dyDescent="0.25">
      <c r="Q730" s="15"/>
    </row>
    <row r="731" spans="17:17" x14ac:dyDescent="0.25">
      <c r="Q731" s="15"/>
    </row>
    <row r="732" spans="17:17" x14ac:dyDescent="0.25">
      <c r="Q732" s="15"/>
    </row>
    <row r="733" spans="17:17" x14ac:dyDescent="0.25">
      <c r="Q733" s="15"/>
    </row>
    <row r="734" spans="17:17" x14ac:dyDescent="0.25">
      <c r="Q734" s="15"/>
    </row>
    <row r="735" spans="17:17" x14ac:dyDescent="0.25">
      <c r="Q735" s="15"/>
    </row>
    <row r="736" spans="17:17" x14ac:dyDescent="0.25">
      <c r="Q736" s="15"/>
    </row>
    <row r="737" spans="17:17" x14ac:dyDescent="0.25">
      <c r="Q737" s="15"/>
    </row>
    <row r="738" spans="17:17" x14ac:dyDescent="0.25">
      <c r="Q738" s="15"/>
    </row>
    <row r="739" spans="17:17" x14ac:dyDescent="0.25">
      <c r="Q739" s="15"/>
    </row>
    <row r="740" spans="17:17" x14ac:dyDescent="0.25">
      <c r="Q740" s="15"/>
    </row>
    <row r="741" spans="17:17" x14ac:dyDescent="0.25">
      <c r="Q741" s="15"/>
    </row>
    <row r="742" spans="17:17" x14ac:dyDescent="0.25">
      <c r="Q742" s="15"/>
    </row>
    <row r="743" spans="17:17" x14ac:dyDescent="0.25">
      <c r="Q743" s="15"/>
    </row>
    <row r="744" spans="17:17" x14ac:dyDescent="0.25">
      <c r="Q744" s="15"/>
    </row>
    <row r="745" spans="17:17" x14ac:dyDescent="0.25">
      <c r="Q745" s="15"/>
    </row>
    <row r="746" spans="17:17" x14ac:dyDescent="0.25">
      <c r="Q746" s="15"/>
    </row>
    <row r="747" spans="17:17" x14ac:dyDescent="0.25">
      <c r="Q747" s="15"/>
    </row>
    <row r="748" spans="17:17" x14ac:dyDescent="0.25">
      <c r="Q748" s="15"/>
    </row>
    <row r="749" spans="17:17" x14ac:dyDescent="0.25">
      <c r="Q749" s="15"/>
    </row>
    <row r="750" spans="17:17" x14ac:dyDescent="0.25">
      <c r="Q750" s="15"/>
    </row>
    <row r="751" spans="17:17" x14ac:dyDescent="0.25">
      <c r="Q751" s="15"/>
    </row>
    <row r="752" spans="17:17" x14ac:dyDescent="0.25">
      <c r="Q752" s="15"/>
    </row>
    <row r="753" spans="17:17" x14ac:dyDescent="0.25">
      <c r="Q753" s="15"/>
    </row>
    <row r="754" spans="17:17" x14ac:dyDescent="0.25">
      <c r="Q754" s="15"/>
    </row>
    <row r="755" spans="17:17" x14ac:dyDescent="0.25">
      <c r="Q755" s="15"/>
    </row>
    <row r="756" spans="17:17" x14ac:dyDescent="0.25">
      <c r="Q756" s="15"/>
    </row>
    <row r="757" spans="17:17" x14ac:dyDescent="0.25">
      <c r="Q757" s="15"/>
    </row>
    <row r="758" spans="17:17" x14ac:dyDescent="0.25">
      <c r="Q758" s="15"/>
    </row>
    <row r="759" spans="17:17" x14ac:dyDescent="0.25">
      <c r="Q759" s="15"/>
    </row>
    <row r="760" spans="17:17" x14ac:dyDescent="0.25">
      <c r="Q760" s="15"/>
    </row>
    <row r="761" spans="17:17" x14ac:dyDescent="0.25">
      <c r="Q761" s="15"/>
    </row>
    <row r="762" spans="17:17" x14ac:dyDescent="0.25">
      <c r="Q762" s="15"/>
    </row>
    <row r="763" spans="17:17" x14ac:dyDescent="0.25">
      <c r="Q763" s="15"/>
    </row>
    <row r="764" spans="17:17" x14ac:dyDescent="0.25">
      <c r="Q764" s="15"/>
    </row>
    <row r="765" spans="17:17" x14ac:dyDescent="0.25">
      <c r="Q765" s="15"/>
    </row>
    <row r="766" spans="17:17" x14ac:dyDescent="0.25">
      <c r="Q766" s="15"/>
    </row>
    <row r="767" spans="17:17" x14ac:dyDescent="0.25">
      <c r="Q767" s="15"/>
    </row>
    <row r="768" spans="17:17" x14ac:dyDescent="0.25">
      <c r="Q768" s="15"/>
    </row>
    <row r="769" spans="17:17" x14ac:dyDescent="0.25">
      <c r="Q769" s="15"/>
    </row>
    <row r="770" spans="17:17" x14ac:dyDescent="0.25">
      <c r="Q770" s="15"/>
    </row>
    <row r="771" spans="17:17" x14ac:dyDescent="0.25">
      <c r="Q771" s="15"/>
    </row>
    <row r="772" spans="17:17" x14ac:dyDescent="0.25">
      <c r="Q772" s="15"/>
    </row>
    <row r="773" spans="17:17" x14ac:dyDescent="0.25">
      <c r="Q773" s="15"/>
    </row>
    <row r="774" spans="17:17" x14ac:dyDescent="0.25">
      <c r="Q774" s="15"/>
    </row>
    <row r="775" spans="17:17" x14ac:dyDescent="0.25">
      <c r="Q775" s="15"/>
    </row>
    <row r="776" spans="17:17" x14ac:dyDescent="0.25">
      <c r="Q776" s="15"/>
    </row>
    <row r="777" spans="17:17" x14ac:dyDescent="0.25">
      <c r="Q777" s="15"/>
    </row>
    <row r="778" spans="17:17" x14ac:dyDescent="0.25">
      <c r="Q778" s="15"/>
    </row>
    <row r="779" spans="17:17" x14ac:dyDescent="0.25">
      <c r="Q779" s="15"/>
    </row>
    <row r="780" spans="17:17" x14ac:dyDescent="0.25">
      <c r="Q780" s="15"/>
    </row>
    <row r="781" spans="17:17" x14ac:dyDescent="0.25">
      <c r="Q781" s="15"/>
    </row>
    <row r="782" spans="17:17" x14ac:dyDescent="0.25">
      <c r="Q782" s="15"/>
    </row>
    <row r="783" spans="17:17" x14ac:dyDescent="0.25">
      <c r="Q783" s="15"/>
    </row>
    <row r="784" spans="17:17" x14ac:dyDescent="0.25">
      <c r="Q784" s="15"/>
    </row>
    <row r="785" spans="17:17" x14ac:dyDescent="0.25">
      <c r="Q785" s="15"/>
    </row>
    <row r="786" spans="17:17" x14ac:dyDescent="0.25">
      <c r="Q786" s="15"/>
    </row>
    <row r="787" spans="17:17" x14ac:dyDescent="0.25">
      <c r="Q787" s="15"/>
    </row>
    <row r="788" spans="17:17" x14ac:dyDescent="0.25">
      <c r="Q788" s="15"/>
    </row>
    <row r="789" spans="17:17" x14ac:dyDescent="0.25">
      <c r="Q789" s="15"/>
    </row>
    <row r="790" spans="17:17" x14ac:dyDescent="0.25">
      <c r="Q790" s="15"/>
    </row>
    <row r="791" spans="17:17" x14ac:dyDescent="0.25">
      <c r="Q791" s="15"/>
    </row>
    <row r="792" spans="17:17" x14ac:dyDescent="0.25">
      <c r="Q792" s="15"/>
    </row>
    <row r="793" spans="17:17" x14ac:dyDescent="0.25">
      <c r="Q793" s="15"/>
    </row>
    <row r="794" spans="17:17" x14ac:dyDescent="0.25">
      <c r="Q794" s="15"/>
    </row>
    <row r="795" spans="17:17" x14ac:dyDescent="0.25">
      <c r="Q795" s="15"/>
    </row>
    <row r="796" spans="17:17" x14ac:dyDescent="0.25">
      <c r="Q796" s="15"/>
    </row>
    <row r="797" spans="17:17" x14ac:dyDescent="0.25">
      <c r="Q797" s="15"/>
    </row>
    <row r="798" spans="17:17" x14ac:dyDescent="0.25">
      <c r="Q798" s="15"/>
    </row>
    <row r="799" spans="17:17" x14ac:dyDescent="0.25">
      <c r="Q799" s="15"/>
    </row>
    <row r="800" spans="17:17" x14ac:dyDescent="0.25">
      <c r="Q800" s="15"/>
    </row>
    <row r="801" spans="17:17" x14ac:dyDescent="0.25">
      <c r="Q801" s="15"/>
    </row>
    <row r="802" spans="17:17" x14ac:dyDescent="0.25">
      <c r="Q802" s="15"/>
    </row>
    <row r="803" spans="17:17" x14ac:dyDescent="0.25">
      <c r="Q803" s="15"/>
    </row>
    <row r="804" spans="17:17" x14ac:dyDescent="0.25">
      <c r="Q804" s="15"/>
    </row>
    <row r="805" spans="17:17" x14ac:dyDescent="0.25">
      <c r="Q805" s="15"/>
    </row>
    <row r="806" spans="17:17" x14ac:dyDescent="0.25">
      <c r="Q806" s="15"/>
    </row>
    <row r="807" spans="17:17" x14ac:dyDescent="0.25">
      <c r="Q807" s="15"/>
    </row>
    <row r="808" spans="17:17" x14ac:dyDescent="0.25">
      <c r="Q808" s="15"/>
    </row>
    <row r="809" spans="17:17" x14ac:dyDescent="0.25">
      <c r="Q809" s="15"/>
    </row>
    <row r="810" spans="17:17" x14ac:dyDescent="0.25">
      <c r="Q810" s="15"/>
    </row>
    <row r="811" spans="17:17" x14ac:dyDescent="0.25">
      <c r="Q811" s="15"/>
    </row>
    <row r="812" spans="17:17" x14ac:dyDescent="0.25">
      <c r="Q812" s="15"/>
    </row>
    <row r="813" spans="17:17" x14ac:dyDescent="0.25">
      <c r="Q813" s="15"/>
    </row>
    <row r="814" spans="17:17" x14ac:dyDescent="0.25">
      <c r="Q814" s="15"/>
    </row>
    <row r="815" spans="17:17" x14ac:dyDescent="0.25">
      <c r="Q815" s="15"/>
    </row>
    <row r="816" spans="17:17" x14ac:dyDescent="0.25">
      <c r="Q816" s="15"/>
    </row>
    <row r="817" spans="17:17" x14ac:dyDescent="0.25">
      <c r="Q817" s="15"/>
    </row>
    <row r="818" spans="17:17" x14ac:dyDescent="0.25">
      <c r="Q818" s="15"/>
    </row>
    <row r="819" spans="17:17" x14ac:dyDescent="0.25">
      <c r="Q819" s="15"/>
    </row>
    <row r="820" spans="17:17" x14ac:dyDescent="0.25">
      <c r="Q820" s="15"/>
    </row>
    <row r="821" spans="17:17" x14ac:dyDescent="0.25">
      <c r="Q821" s="15"/>
    </row>
    <row r="822" spans="17:17" x14ac:dyDescent="0.25">
      <c r="Q822" s="15"/>
    </row>
    <row r="823" spans="17:17" x14ac:dyDescent="0.25">
      <c r="Q823" s="15"/>
    </row>
    <row r="824" spans="17:17" x14ac:dyDescent="0.25">
      <c r="Q824" s="15"/>
    </row>
    <row r="825" spans="17:17" x14ac:dyDescent="0.25">
      <c r="Q825" s="15"/>
    </row>
    <row r="826" spans="17:17" x14ac:dyDescent="0.25">
      <c r="Q826" s="15"/>
    </row>
    <row r="827" spans="17:17" x14ac:dyDescent="0.25">
      <c r="Q827" s="15"/>
    </row>
    <row r="828" spans="17:17" x14ac:dyDescent="0.25">
      <c r="Q828" s="15"/>
    </row>
    <row r="829" spans="17:17" x14ac:dyDescent="0.25">
      <c r="Q829" s="15"/>
    </row>
    <row r="830" spans="17:17" x14ac:dyDescent="0.25">
      <c r="Q830" s="15"/>
    </row>
    <row r="831" spans="17:17" x14ac:dyDescent="0.25">
      <c r="Q831" s="15"/>
    </row>
    <row r="832" spans="17:17" x14ac:dyDescent="0.25">
      <c r="Q832" s="15"/>
    </row>
    <row r="833" spans="17:17" x14ac:dyDescent="0.25">
      <c r="Q833" s="15"/>
    </row>
    <row r="834" spans="17:17" x14ac:dyDescent="0.25">
      <c r="Q834" s="15"/>
    </row>
    <row r="835" spans="17:17" x14ac:dyDescent="0.25">
      <c r="Q835" s="15"/>
    </row>
    <row r="836" spans="17:17" x14ac:dyDescent="0.25">
      <c r="Q836" s="15"/>
    </row>
    <row r="837" spans="17:17" x14ac:dyDescent="0.25">
      <c r="Q837" s="15"/>
    </row>
    <row r="838" spans="17:17" x14ac:dyDescent="0.25">
      <c r="Q838" s="15"/>
    </row>
    <row r="839" spans="17:17" x14ac:dyDescent="0.25">
      <c r="Q839" s="15"/>
    </row>
    <row r="840" spans="17:17" x14ac:dyDescent="0.25">
      <c r="Q840" s="15"/>
    </row>
    <row r="841" spans="17:17" x14ac:dyDescent="0.25">
      <c r="Q841" s="15"/>
    </row>
    <row r="842" spans="17:17" x14ac:dyDescent="0.25">
      <c r="Q842" s="15"/>
    </row>
    <row r="843" spans="17:17" x14ac:dyDescent="0.25">
      <c r="Q843" s="15"/>
    </row>
    <row r="844" spans="17:17" x14ac:dyDescent="0.25">
      <c r="Q844" s="15"/>
    </row>
    <row r="845" spans="17:17" x14ac:dyDescent="0.25">
      <c r="Q845" s="15"/>
    </row>
    <row r="846" spans="17:17" x14ac:dyDescent="0.25">
      <c r="Q846" s="15"/>
    </row>
    <row r="847" spans="17:17" x14ac:dyDescent="0.25">
      <c r="Q847" s="15"/>
    </row>
    <row r="848" spans="17:17" x14ac:dyDescent="0.25">
      <c r="Q848" s="15"/>
    </row>
    <row r="849" spans="17:17" x14ac:dyDescent="0.25">
      <c r="Q849" s="15"/>
    </row>
    <row r="850" spans="17:17" x14ac:dyDescent="0.25">
      <c r="Q850" s="15"/>
    </row>
    <row r="851" spans="17:17" x14ac:dyDescent="0.25">
      <c r="Q851" s="15"/>
    </row>
    <row r="852" spans="17:17" x14ac:dyDescent="0.25">
      <c r="Q852" s="15"/>
    </row>
    <row r="853" spans="17:17" x14ac:dyDescent="0.25">
      <c r="Q853" s="15"/>
    </row>
    <row r="854" spans="17:17" x14ac:dyDescent="0.25">
      <c r="Q854" s="15"/>
    </row>
    <row r="855" spans="17:17" x14ac:dyDescent="0.25">
      <c r="Q855" s="15"/>
    </row>
    <row r="856" spans="17:17" x14ac:dyDescent="0.25">
      <c r="Q856" s="15"/>
    </row>
    <row r="857" spans="17:17" x14ac:dyDescent="0.25">
      <c r="Q857" s="15"/>
    </row>
    <row r="858" spans="17:17" x14ac:dyDescent="0.25">
      <c r="Q858" s="15"/>
    </row>
    <row r="859" spans="17:17" x14ac:dyDescent="0.25">
      <c r="Q859" s="15"/>
    </row>
    <row r="860" spans="17:17" x14ac:dyDescent="0.25">
      <c r="Q860" s="15"/>
    </row>
    <row r="861" spans="17:17" x14ac:dyDescent="0.25">
      <c r="Q861" s="15"/>
    </row>
    <row r="862" spans="17:17" x14ac:dyDescent="0.25">
      <c r="Q862" s="15"/>
    </row>
    <row r="863" spans="17:17" x14ac:dyDescent="0.25">
      <c r="Q863" s="15"/>
    </row>
    <row r="864" spans="17:17" x14ac:dyDescent="0.25">
      <c r="Q864" s="15"/>
    </row>
    <row r="865" spans="17:17" x14ac:dyDescent="0.25">
      <c r="Q865" s="15"/>
    </row>
    <row r="866" spans="17:17" x14ac:dyDescent="0.25">
      <c r="Q866" s="15"/>
    </row>
    <row r="867" spans="17:17" x14ac:dyDescent="0.25">
      <c r="Q867" s="15"/>
    </row>
    <row r="868" spans="17:17" x14ac:dyDescent="0.25">
      <c r="Q868" s="15"/>
    </row>
    <row r="869" spans="17:17" x14ac:dyDescent="0.25">
      <c r="Q869" s="15"/>
    </row>
    <row r="870" spans="17:17" x14ac:dyDescent="0.25">
      <c r="Q870" s="15"/>
    </row>
    <row r="871" spans="17:17" x14ac:dyDescent="0.25">
      <c r="Q871" s="15"/>
    </row>
    <row r="872" spans="17:17" x14ac:dyDescent="0.25">
      <c r="Q872" s="15"/>
    </row>
    <row r="873" spans="17:17" x14ac:dyDescent="0.25">
      <c r="Q873" s="15"/>
    </row>
    <row r="874" spans="17:17" x14ac:dyDescent="0.25">
      <c r="Q874" s="15"/>
    </row>
    <row r="875" spans="17:17" x14ac:dyDescent="0.25">
      <c r="Q875" s="15"/>
    </row>
    <row r="876" spans="17:17" x14ac:dyDescent="0.25">
      <c r="Q876" s="15"/>
    </row>
    <row r="877" spans="17:17" x14ac:dyDescent="0.25">
      <c r="Q877" s="15"/>
    </row>
    <row r="878" spans="17:17" x14ac:dyDescent="0.25">
      <c r="Q878" s="15"/>
    </row>
    <row r="879" spans="17:17" x14ac:dyDescent="0.25">
      <c r="Q879" s="15"/>
    </row>
    <row r="880" spans="17:17" x14ac:dyDescent="0.25">
      <c r="Q880" s="15"/>
    </row>
    <row r="881" spans="17:17" x14ac:dyDescent="0.25">
      <c r="Q881" s="15"/>
    </row>
    <row r="882" spans="17:17" x14ac:dyDescent="0.25">
      <c r="Q882" s="15"/>
    </row>
    <row r="883" spans="17:17" x14ac:dyDescent="0.25">
      <c r="Q883" s="15"/>
    </row>
    <row r="884" spans="17:17" x14ac:dyDescent="0.25">
      <c r="Q884" s="15"/>
    </row>
    <row r="885" spans="17:17" x14ac:dyDescent="0.25">
      <c r="Q885" s="15"/>
    </row>
    <row r="886" spans="17:17" x14ac:dyDescent="0.25">
      <c r="Q886" s="15"/>
    </row>
    <row r="887" spans="17:17" x14ac:dyDescent="0.25">
      <c r="Q887" s="15"/>
    </row>
    <row r="888" spans="17:17" x14ac:dyDescent="0.25">
      <c r="Q888" s="15"/>
    </row>
    <row r="889" spans="17:17" x14ac:dyDescent="0.25">
      <c r="Q889" s="15"/>
    </row>
    <row r="890" spans="17:17" x14ac:dyDescent="0.25">
      <c r="Q890" s="15"/>
    </row>
    <row r="891" spans="17:17" x14ac:dyDescent="0.25">
      <c r="Q891" s="15"/>
    </row>
    <row r="892" spans="17:17" x14ac:dyDescent="0.25">
      <c r="Q892" s="15"/>
    </row>
    <row r="893" spans="17:17" x14ac:dyDescent="0.25">
      <c r="Q893" s="15"/>
    </row>
    <row r="894" spans="17:17" x14ac:dyDescent="0.25">
      <c r="Q894" s="15"/>
    </row>
    <row r="895" spans="17:17" x14ac:dyDescent="0.25">
      <c r="Q895" s="15"/>
    </row>
    <row r="896" spans="17:17" x14ac:dyDescent="0.25">
      <c r="Q896" s="15"/>
    </row>
    <row r="897" spans="17:17" x14ac:dyDescent="0.25">
      <c r="Q897" s="15"/>
    </row>
    <row r="898" spans="17:17" x14ac:dyDescent="0.25">
      <c r="Q898" s="15"/>
    </row>
    <row r="899" spans="17:17" x14ac:dyDescent="0.25">
      <c r="Q899" s="15"/>
    </row>
    <row r="900" spans="17:17" x14ac:dyDescent="0.25">
      <c r="Q900" s="15"/>
    </row>
    <row r="901" spans="17:17" x14ac:dyDescent="0.25">
      <c r="Q901" s="15"/>
    </row>
    <row r="902" spans="17:17" x14ac:dyDescent="0.25">
      <c r="Q902" s="15"/>
    </row>
    <row r="903" spans="17:17" x14ac:dyDescent="0.25">
      <c r="Q903" s="15"/>
    </row>
    <row r="904" spans="17:17" x14ac:dyDescent="0.25">
      <c r="Q904" s="15"/>
    </row>
    <row r="905" spans="17:17" x14ac:dyDescent="0.25">
      <c r="Q905" s="15"/>
    </row>
    <row r="906" spans="17:17" x14ac:dyDescent="0.25">
      <c r="Q906" s="15"/>
    </row>
    <row r="907" spans="17:17" x14ac:dyDescent="0.25">
      <c r="Q907" s="15"/>
    </row>
    <row r="908" spans="17:17" x14ac:dyDescent="0.25">
      <c r="Q908" s="15"/>
    </row>
    <row r="909" spans="17:17" x14ac:dyDescent="0.25">
      <c r="Q909" s="15"/>
    </row>
    <row r="910" spans="17:17" x14ac:dyDescent="0.25">
      <c r="Q910" s="15"/>
    </row>
    <row r="911" spans="17:17" x14ac:dyDescent="0.25">
      <c r="Q911" s="15"/>
    </row>
    <row r="912" spans="17:17" x14ac:dyDescent="0.25">
      <c r="Q912" s="15"/>
    </row>
    <row r="913" spans="17:17" x14ac:dyDescent="0.25">
      <c r="Q913" s="15"/>
    </row>
    <row r="914" spans="17:17" x14ac:dyDescent="0.25">
      <c r="Q914" s="15"/>
    </row>
    <row r="915" spans="17:17" x14ac:dyDescent="0.25">
      <c r="Q915" s="15"/>
    </row>
    <row r="916" spans="17:17" x14ac:dyDescent="0.25">
      <c r="Q916" s="15"/>
    </row>
    <row r="917" spans="17:17" x14ac:dyDescent="0.25">
      <c r="Q917" s="15"/>
    </row>
    <row r="918" spans="17:17" x14ac:dyDescent="0.25">
      <c r="Q918" s="15"/>
    </row>
    <row r="919" spans="17:17" x14ac:dyDescent="0.25">
      <c r="Q919" s="15"/>
    </row>
    <row r="920" spans="17:17" x14ac:dyDescent="0.25">
      <c r="Q920" s="15"/>
    </row>
    <row r="921" spans="17:17" x14ac:dyDescent="0.25">
      <c r="Q921" s="15"/>
    </row>
    <row r="922" spans="17:17" x14ac:dyDescent="0.25">
      <c r="Q922" s="15"/>
    </row>
    <row r="923" spans="17:17" x14ac:dyDescent="0.25">
      <c r="Q923" s="15"/>
    </row>
    <row r="924" spans="17:17" x14ac:dyDescent="0.25">
      <c r="Q924" s="15"/>
    </row>
    <row r="925" spans="17:17" x14ac:dyDescent="0.25">
      <c r="Q925" s="15"/>
    </row>
    <row r="926" spans="17:17" x14ac:dyDescent="0.25">
      <c r="Q926" s="15"/>
    </row>
    <row r="927" spans="17:17" x14ac:dyDescent="0.25">
      <c r="Q927" s="15"/>
    </row>
    <row r="928" spans="17:17" x14ac:dyDescent="0.25">
      <c r="Q928" s="15"/>
    </row>
    <row r="929" spans="17:17" x14ac:dyDescent="0.25">
      <c r="Q929" s="15"/>
    </row>
    <row r="930" spans="17:17" x14ac:dyDescent="0.25">
      <c r="Q930" s="15"/>
    </row>
    <row r="931" spans="17:17" x14ac:dyDescent="0.25">
      <c r="Q931" s="15"/>
    </row>
    <row r="932" spans="17:17" x14ac:dyDescent="0.25">
      <c r="Q932" s="15"/>
    </row>
    <row r="933" spans="17:17" x14ac:dyDescent="0.25">
      <c r="Q933" s="15"/>
    </row>
    <row r="934" spans="17:17" x14ac:dyDescent="0.25">
      <c r="Q934" s="15"/>
    </row>
    <row r="935" spans="17:17" x14ac:dyDescent="0.25">
      <c r="Q935" s="15"/>
    </row>
    <row r="936" spans="17:17" x14ac:dyDescent="0.25">
      <c r="Q936" s="15"/>
    </row>
    <row r="937" spans="17:17" x14ac:dyDescent="0.25">
      <c r="Q937" s="15"/>
    </row>
    <row r="938" spans="17:17" x14ac:dyDescent="0.25">
      <c r="Q938" s="15"/>
    </row>
    <row r="939" spans="17:17" x14ac:dyDescent="0.25">
      <c r="Q939" s="15"/>
    </row>
    <row r="940" spans="17:17" x14ac:dyDescent="0.25">
      <c r="Q940" s="15"/>
    </row>
    <row r="941" spans="17:17" x14ac:dyDescent="0.25">
      <c r="Q941" s="15"/>
    </row>
    <row r="942" spans="17:17" x14ac:dyDescent="0.25">
      <c r="Q942" s="15"/>
    </row>
    <row r="943" spans="17:17" x14ac:dyDescent="0.25">
      <c r="Q943" s="15"/>
    </row>
    <row r="944" spans="17:17" x14ac:dyDescent="0.25">
      <c r="Q944" s="15"/>
    </row>
    <row r="945" spans="17:17" x14ac:dyDescent="0.25">
      <c r="Q945" s="15"/>
    </row>
    <row r="946" spans="17:17" x14ac:dyDescent="0.25">
      <c r="Q946" s="15"/>
    </row>
    <row r="947" spans="17:17" x14ac:dyDescent="0.25">
      <c r="Q947" s="15"/>
    </row>
    <row r="948" spans="17:17" x14ac:dyDescent="0.25">
      <c r="Q948" s="15"/>
    </row>
    <row r="949" spans="17:17" x14ac:dyDescent="0.25">
      <c r="Q949" s="15"/>
    </row>
    <row r="950" spans="17:17" x14ac:dyDescent="0.25">
      <c r="Q950" s="15"/>
    </row>
    <row r="951" spans="17:17" x14ac:dyDescent="0.25">
      <c r="Q951" s="15"/>
    </row>
    <row r="952" spans="17:17" x14ac:dyDescent="0.25">
      <c r="Q952" s="15"/>
    </row>
    <row r="953" spans="17:17" x14ac:dyDescent="0.25">
      <c r="Q953" s="15"/>
    </row>
    <row r="954" spans="17:17" x14ac:dyDescent="0.25">
      <c r="Q954" s="15"/>
    </row>
    <row r="955" spans="17:17" x14ac:dyDescent="0.25">
      <c r="Q955" s="15"/>
    </row>
    <row r="956" spans="17:17" x14ac:dyDescent="0.25">
      <c r="Q956" s="15"/>
    </row>
    <row r="957" spans="17:17" x14ac:dyDescent="0.25">
      <c r="Q957" s="15"/>
    </row>
    <row r="958" spans="17:17" x14ac:dyDescent="0.25">
      <c r="Q958" s="15"/>
    </row>
    <row r="959" spans="17:17" x14ac:dyDescent="0.25">
      <c r="Q959" s="15"/>
    </row>
    <row r="960" spans="17:17" x14ac:dyDescent="0.25">
      <c r="Q960" s="15"/>
    </row>
    <row r="961" spans="17:17" x14ac:dyDescent="0.25">
      <c r="Q961" s="15"/>
    </row>
    <row r="962" spans="17:17" x14ac:dyDescent="0.25">
      <c r="Q962" s="15"/>
    </row>
    <row r="963" spans="17:17" x14ac:dyDescent="0.25">
      <c r="Q963" s="15"/>
    </row>
    <row r="964" spans="17:17" x14ac:dyDescent="0.25">
      <c r="Q964" s="15"/>
    </row>
    <row r="965" spans="17:17" x14ac:dyDescent="0.25">
      <c r="Q965" s="15"/>
    </row>
    <row r="966" spans="17:17" x14ac:dyDescent="0.25">
      <c r="Q966" s="15"/>
    </row>
    <row r="967" spans="17:17" x14ac:dyDescent="0.25">
      <c r="Q967" s="15"/>
    </row>
    <row r="968" spans="17:17" x14ac:dyDescent="0.25">
      <c r="Q968" s="15"/>
    </row>
    <row r="969" spans="17:17" x14ac:dyDescent="0.25">
      <c r="Q969" s="15"/>
    </row>
    <row r="970" spans="17:17" x14ac:dyDescent="0.25">
      <c r="Q970" s="15"/>
    </row>
    <row r="971" spans="17:17" x14ac:dyDescent="0.25">
      <c r="Q971" s="15"/>
    </row>
    <row r="972" spans="17:17" x14ac:dyDescent="0.25">
      <c r="Q972" s="15"/>
    </row>
    <row r="973" spans="17:17" x14ac:dyDescent="0.25">
      <c r="Q973" s="15"/>
    </row>
    <row r="974" spans="17:17" x14ac:dyDescent="0.25">
      <c r="Q974" s="15"/>
    </row>
    <row r="975" spans="17:17" x14ac:dyDescent="0.25">
      <c r="Q975" s="15"/>
    </row>
    <row r="976" spans="17:17" x14ac:dyDescent="0.25">
      <c r="Q976" s="15"/>
    </row>
    <row r="977" spans="17:17" x14ac:dyDescent="0.25">
      <c r="Q977" s="15"/>
    </row>
    <row r="978" spans="17:17" x14ac:dyDescent="0.25">
      <c r="Q978" s="15"/>
    </row>
    <row r="979" spans="17:17" x14ac:dyDescent="0.25">
      <c r="Q979" s="15"/>
    </row>
    <row r="980" spans="17:17" x14ac:dyDescent="0.25">
      <c r="Q980" s="15"/>
    </row>
    <row r="981" spans="17:17" x14ac:dyDescent="0.25">
      <c r="Q981" s="15"/>
    </row>
    <row r="982" spans="17:17" x14ac:dyDescent="0.25">
      <c r="Q982" s="15"/>
    </row>
    <row r="983" spans="17:17" x14ac:dyDescent="0.25">
      <c r="Q983" s="15"/>
    </row>
    <row r="984" spans="17:17" x14ac:dyDescent="0.25">
      <c r="Q984" s="15"/>
    </row>
    <row r="985" spans="17:17" x14ac:dyDescent="0.25">
      <c r="Q985" s="15"/>
    </row>
    <row r="986" spans="17:17" x14ac:dyDescent="0.25">
      <c r="Q986" s="15"/>
    </row>
    <row r="987" spans="17:17" x14ac:dyDescent="0.25">
      <c r="Q987" s="15"/>
    </row>
    <row r="988" spans="17:17" x14ac:dyDescent="0.25">
      <c r="Q988" s="15"/>
    </row>
    <row r="989" spans="17:17" x14ac:dyDescent="0.25">
      <c r="Q989" s="15"/>
    </row>
    <row r="990" spans="17:17" x14ac:dyDescent="0.25">
      <c r="Q990" s="15"/>
    </row>
    <row r="991" spans="17:17" x14ac:dyDescent="0.25">
      <c r="Q991" s="15"/>
    </row>
    <row r="992" spans="17:17" x14ac:dyDescent="0.25">
      <c r="Q992" s="15"/>
    </row>
    <row r="993" spans="17:17" x14ac:dyDescent="0.25">
      <c r="Q993" s="15"/>
    </row>
    <row r="994" spans="17:17" x14ac:dyDescent="0.25">
      <c r="Q994" s="15"/>
    </row>
    <row r="995" spans="17:17" x14ac:dyDescent="0.25">
      <c r="Q995" s="15"/>
    </row>
    <row r="996" spans="17:17" x14ac:dyDescent="0.25">
      <c r="Q996" s="15"/>
    </row>
    <row r="997" spans="17:17" x14ac:dyDescent="0.25">
      <c r="Q997" s="15"/>
    </row>
    <row r="998" spans="17:17" x14ac:dyDescent="0.25">
      <c r="Q998" s="15"/>
    </row>
    <row r="999" spans="17:17" x14ac:dyDescent="0.25">
      <c r="Q999" s="15"/>
    </row>
    <row r="1000" spans="17:17" x14ac:dyDescent="0.25">
      <c r="Q1000" s="15"/>
    </row>
    <row r="1001" spans="17:17" x14ac:dyDescent="0.25">
      <c r="Q1001" s="15"/>
    </row>
    <row r="1002" spans="17:17" x14ac:dyDescent="0.25">
      <c r="Q1002" s="15"/>
    </row>
    <row r="1003" spans="17:17" x14ac:dyDescent="0.25">
      <c r="Q1003" s="15"/>
    </row>
    <row r="1004" spans="17:17" x14ac:dyDescent="0.25">
      <c r="Q1004" s="15"/>
    </row>
    <row r="1005" spans="17:17" x14ac:dyDescent="0.25">
      <c r="Q1005" s="15"/>
    </row>
    <row r="1006" spans="17:17" x14ac:dyDescent="0.25">
      <c r="Q1006" s="15"/>
    </row>
    <row r="1007" spans="17:17" x14ac:dyDescent="0.25">
      <c r="Q1007" s="15"/>
    </row>
    <row r="1008" spans="17:17" x14ac:dyDescent="0.25">
      <c r="Q1008" s="15"/>
    </row>
    <row r="1009" spans="17:17" x14ac:dyDescent="0.25">
      <c r="Q1009" s="15"/>
    </row>
    <row r="1010" spans="17:17" x14ac:dyDescent="0.25">
      <c r="Q1010" s="15"/>
    </row>
    <row r="1011" spans="17:17" x14ac:dyDescent="0.25">
      <c r="Q1011" s="15"/>
    </row>
    <row r="1012" spans="17:17" x14ac:dyDescent="0.25">
      <c r="Q1012" s="15"/>
    </row>
    <row r="1013" spans="17:17" x14ac:dyDescent="0.25">
      <c r="Q1013" s="15"/>
    </row>
    <row r="1014" spans="17:17" x14ac:dyDescent="0.25">
      <c r="Q1014" s="15"/>
    </row>
    <row r="1015" spans="17:17" x14ac:dyDescent="0.25">
      <c r="Q1015" s="15"/>
    </row>
    <row r="1016" spans="17:17" x14ac:dyDescent="0.25">
      <c r="Q1016" s="15"/>
    </row>
    <row r="1017" spans="17:17" x14ac:dyDescent="0.25">
      <c r="Q1017" s="15"/>
    </row>
    <row r="1018" spans="17:17" x14ac:dyDescent="0.25">
      <c r="Q1018" s="15"/>
    </row>
    <row r="1019" spans="17:17" x14ac:dyDescent="0.25">
      <c r="Q1019" s="15"/>
    </row>
    <row r="1020" spans="17:17" x14ac:dyDescent="0.25">
      <c r="Q1020" s="15"/>
    </row>
    <row r="1021" spans="17:17" x14ac:dyDescent="0.25">
      <c r="Q1021" s="15"/>
    </row>
    <row r="1022" spans="17:17" x14ac:dyDescent="0.25">
      <c r="Q1022" s="15"/>
    </row>
    <row r="1023" spans="17:17" x14ac:dyDescent="0.25">
      <c r="Q1023" s="15"/>
    </row>
    <row r="1024" spans="17:17" x14ac:dyDescent="0.25">
      <c r="Q1024" s="15"/>
    </row>
    <row r="1025" spans="17:17" x14ac:dyDescent="0.25">
      <c r="Q1025" s="15"/>
    </row>
    <row r="1026" spans="17:17" x14ac:dyDescent="0.25">
      <c r="Q1026" s="15"/>
    </row>
    <row r="1027" spans="17:17" x14ac:dyDescent="0.25">
      <c r="Q1027" s="15"/>
    </row>
    <row r="1028" spans="17:17" x14ac:dyDescent="0.25">
      <c r="Q1028" s="15"/>
    </row>
    <row r="1029" spans="17:17" x14ac:dyDescent="0.25">
      <c r="Q1029" s="15"/>
    </row>
    <row r="1030" spans="17:17" x14ac:dyDescent="0.25">
      <c r="Q1030" s="15"/>
    </row>
    <row r="1031" spans="17:17" x14ac:dyDescent="0.25">
      <c r="Q1031" s="15"/>
    </row>
    <row r="1032" spans="17:17" x14ac:dyDescent="0.25">
      <c r="Q1032" s="15"/>
    </row>
    <row r="1033" spans="17:17" x14ac:dyDescent="0.25">
      <c r="Q1033" s="15"/>
    </row>
    <row r="1034" spans="17:17" x14ac:dyDescent="0.25">
      <c r="Q1034" s="15"/>
    </row>
    <row r="1035" spans="17:17" x14ac:dyDescent="0.25">
      <c r="Q1035" s="15"/>
    </row>
    <row r="1036" spans="17:17" x14ac:dyDescent="0.25">
      <c r="Q1036" s="15"/>
    </row>
    <row r="1037" spans="17:17" x14ac:dyDescent="0.25">
      <c r="Q1037" s="15"/>
    </row>
    <row r="1038" spans="17:17" x14ac:dyDescent="0.25">
      <c r="Q1038" s="15"/>
    </row>
    <row r="1039" spans="17:17" x14ac:dyDescent="0.25">
      <c r="Q1039" s="15"/>
    </row>
    <row r="1040" spans="17:17" x14ac:dyDescent="0.25">
      <c r="Q1040" s="15"/>
    </row>
    <row r="1041" spans="17:17" x14ac:dyDescent="0.25">
      <c r="Q1041" s="15"/>
    </row>
    <row r="1042" spans="17:17" x14ac:dyDescent="0.25">
      <c r="Q1042" s="15"/>
    </row>
    <row r="1043" spans="17:17" x14ac:dyDescent="0.25">
      <c r="Q1043" s="15"/>
    </row>
    <row r="1044" spans="17:17" x14ac:dyDescent="0.25">
      <c r="Q1044" s="15"/>
    </row>
    <row r="1045" spans="17:17" x14ac:dyDescent="0.25">
      <c r="Q1045" s="15"/>
    </row>
    <row r="1046" spans="17:17" x14ac:dyDescent="0.25">
      <c r="Q1046" s="15"/>
    </row>
    <row r="1047" spans="17:17" x14ac:dyDescent="0.25">
      <c r="Q1047" s="15"/>
    </row>
    <row r="1048" spans="17:17" x14ac:dyDescent="0.25">
      <c r="Q1048" s="15"/>
    </row>
    <row r="1049" spans="17:17" x14ac:dyDescent="0.25">
      <c r="Q1049" s="15"/>
    </row>
    <row r="1050" spans="17:17" x14ac:dyDescent="0.25">
      <c r="Q1050" s="15"/>
    </row>
    <row r="1051" spans="17:17" x14ac:dyDescent="0.25">
      <c r="Q1051" s="15"/>
    </row>
    <row r="1052" spans="17:17" x14ac:dyDescent="0.25">
      <c r="Q1052" s="15"/>
    </row>
    <row r="1053" spans="17:17" x14ac:dyDescent="0.25">
      <c r="Q1053" s="15"/>
    </row>
    <row r="1054" spans="17:17" x14ac:dyDescent="0.25">
      <c r="Q1054" s="15"/>
    </row>
    <row r="1055" spans="17:17" x14ac:dyDescent="0.25">
      <c r="Q1055" s="15"/>
    </row>
    <row r="1056" spans="17:17" x14ac:dyDescent="0.25">
      <c r="Q1056" s="15"/>
    </row>
    <row r="1057" spans="17:17" x14ac:dyDescent="0.25">
      <c r="Q1057" s="15"/>
    </row>
    <row r="1058" spans="17:17" x14ac:dyDescent="0.25">
      <c r="Q1058" s="15"/>
    </row>
    <row r="1059" spans="17:17" x14ac:dyDescent="0.25">
      <c r="Q1059" s="15"/>
    </row>
    <row r="1060" spans="17:17" x14ac:dyDescent="0.25">
      <c r="Q1060" s="15"/>
    </row>
    <row r="1061" spans="17:17" x14ac:dyDescent="0.25">
      <c r="Q1061" s="15"/>
    </row>
    <row r="1062" spans="17:17" x14ac:dyDescent="0.25">
      <c r="Q1062" s="15"/>
    </row>
    <row r="1063" spans="17:17" x14ac:dyDescent="0.25">
      <c r="Q1063" s="15"/>
    </row>
    <row r="1064" spans="17:17" x14ac:dyDescent="0.25">
      <c r="Q1064" s="15"/>
    </row>
    <row r="1065" spans="17:17" x14ac:dyDescent="0.25">
      <c r="Q1065" s="15"/>
    </row>
    <row r="1066" spans="17:17" x14ac:dyDescent="0.25">
      <c r="Q1066" s="15"/>
    </row>
    <row r="1067" spans="17:17" x14ac:dyDescent="0.25">
      <c r="Q1067" s="15"/>
    </row>
    <row r="1068" spans="17:17" x14ac:dyDescent="0.25">
      <c r="Q1068" s="15"/>
    </row>
    <row r="1069" spans="17:17" x14ac:dyDescent="0.25">
      <c r="Q1069" s="15"/>
    </row>
    <row r="1070" spans="17:17" x14ac:dyDescent="0.25">
      <c r="Q1070" s="15"/>
    </row>
    <row r="1071" spans="17:17" x14ac:dyDescent="0.25">
      <c r="Q1071" s="15"/>
    </row>
    <row r="1072" spans="17:17" x14ac:dyDescent="0.25">
      <c r="Q1072" s="15"/>
    </row>
    <row r="1073" spans="17:17" x14ac:dyDescent="0.25">
      <c r="Q1073" s="15"/>
    </row>
    <row r="1074" spans="17:17" x14ac:dyDescent="0.25">
      <c r="Q1074" s="15"/>
    </row>
    <row r="1075" spans="17:17" x14ac:dyDescent="0.25">
      <c r="Q1075" s="15"/>
    </row>
    <row r="1076" spans="17:17" x14ac:dyDescent="0.25">
      <c r="Q1076" s="15"/>
    </row>
    <row r="1077" spans="17:17" x14ac:dyDescent="0.25">
      <c r="Q1077" s="15"/>
    </row>
    <row r="1078" spans="17:17" x14ac:dyDescent="0.25">
      <c r="Q1078" s="15"/>
    </row>
    <row r="1079" spans="17:17" x14ac:dyDescent="0.25">
      <c r="Q1079" s="15"/>
    </row>
    <row r="1080" spans="17:17" x14ac:dyDescent="0.25">
      <c r="Q1080" s="15"/>
    </row>
    <row r="1081" spans="17:17" x14ac:dyDescent="0.25">
      <c r="Q1081" s="15"/>
    </row>
    <row r="1082" spans="17:17" x14ac:dyDescent="0.25">
      <c r="Q1082" s="15"/>
    </row>
    <row r="1083" spans="17:17" x14ac:dyDescent="0.25">
      <c r="Q1083" s="15"/>
    </row>
    <row r="1084" spans="17:17" x14ac:dyDescent="0.25">
      <c r="Q1084" s="15"/>
    </row>
    <row r="1085" spans="17:17" x14ac:dyDescent="0.25">
      <c r="Q1085" s="15"/>
    </row>
    <row r="1086" spans="17:17" x14ac:dyDescent="0.25">
      <c r="Q1086" s="15"/>
    </row>
    <row r="1087" spans="17:17" x14ac:dyDescent="0.25">
      <c r="Q1087" s="15"/>
    </row>
    <row r="1088" spans="17:17" x14ac:dyDescent="0.25">
      <c r="Q1088" s="15"/>
    </row>
    <row r="1089" spans="17:17" x14ac:dyDescent="0.25">
      <c r="Q1089" s="15"/>
    </row>
    <row r="1090" spans="17:17" x14ac:dyDescent="0.25">
      <c r="Q1090" s="15"/>
    </row>
    <row r="1091" spans="17:17" x14ac:dyDescent="0.25">
      <c r="Q1091" s="15"/>
    </row>
    <row r="1092" spans="17:17" x14ac:dyDescent="0.25">
      <c r="Q1092" s="15"/>
    </row>
    <row r="1093" spans="17:17" x14ac:dyDescent="0.25">
      <c r="Q1093" s="15"/>
    </row>
    <row r="1094" spans="17:17" x14ac:dyDescent="0.25">
      <c r="Q1094" s="15"/>
    </row>
    <row r="1095" spans="17:17" x14ac:dyDescent="0.25">
      <c r="Q1095" s="15"/>
    </row>
    <row r="1096" spans="17:17" x14ac:dyDescent="0.25">
      <c r="Q1096" s="15"/>
    </row>
    <row r="1097" spans="17:17" x14ac:dyDescent="0.25">
      <c r="Q1097" s="15"/>
    </row>
    <row r="1098" spans="17:17" x14ac:dyDescent="0.25">
      <c r="Q1098" s="15"/>
    </row>
    <row r="1099" spans="17:17" x14ac:dyDescent="0.25">
      <c r="Q1099" s="15"/>
    </row>
    <row r="1100" spans="17:17" x14ac:dyDescent="0.25">
      <c r="Q1100" s="15"/>
    </row>
    <row r="1101" spans="17:17" x14ac:dyDescent="0.25">
      <c r="Q1101" s="15"/>
    </row>
    <row r="1102" spans="17:17" x14ac:dyDescent="0.25">
      <c r="Q1102" s="15"/>
    </row>
    <row r="1103" spans="17:17" x14ac:dyDescent="0.25">
      <c r="Q1103" s="15"/>
    </row>
    <row r="1104" spans="17:17" x14ac:dyDescent="0.25">
      <c r="Q1104" s="15"/>
    </row>
    <row r="1105" spans="17:17" x14ac:dyDescent="0.25">
      <c r="Q1105" s="15"/>
    </row>
    <row r="1106" spans="17:17" x14ac:dyDescent="0.25">
      <c r="Q1106" s="15"/>
    </row>
    <row r="1107" spans="17:17" x14ac:dyDescent="0.25">
      <c r="Q1107" s="15"/>
    </row>
    <row r="1108" spans="17:17" x14ac:dyDescent="0.25">
      <c r="Q1108" s="15"/>
    </row>
    <row r="1109" spans="17:17" x14ac:dyDescent="0.25">
      <c r="Q1109" s="15"/>
    </row>
    <row r="1110" spans="17:17" x14ac:dyDescent="0.25">
      <c r="Q1110" s="15"/>
    </row>
    <row r="1111" spans="17:17" x14ac:dyDescent="0.25">
      <c r="Q1111" s="15"/>
    </row>
    <row r="1112" spans="17:17" x14ac:dyDescent="0.25">
      <c r="Q1112" s="15"/>
    </row>
    <row r="1113" spans="17:17" x14ac:dyDescent="0.25">
      <c r="Q1113" s="15"/>
    </row>
    <row r="1114" spans="17:17" x14ac:dyDescent="0.25">
      <c r="Q1114" s="15"/>
    </row>
    <row r="1115" spans="17:17" x14ac:dyDescent="0.25">
      <c r="Q1115" s="15"/>
    </row>
    <row r="1116" spans="17:17" x14ac:dyDescent="0.25">
      <c r="Q1116" s="15"/>
    </row>
    <row r="1117" spans="17:17" x14ac:dyDescent="0.25">
      <c r="Q1117" s="15"/>
    </row>
    <row r="1118" spans="17:17" x14ac:dyDescent="0.25">
      <c r="Q1118" s="15"/>
    </row>
    <row r="1119" spans="17:17" x14ac:dyDescent="0.25">
      <c r="Q1119" s="15"/>
    </row>
    <row r="1120" spans="17:17" x14ac:dyDescent="0.25">
      <c r="Q1120" s="15"/>
    </row>
    <row r="1121" spans="17:17" x14ac:dyDescent="0.25">
      <c r="Q1121" s="15"/>
    </row>
    <row r="1122" spans="17:17" x14ac:dyDescent="0.25">
      <c r="Q1122" s="15"/>
    </row>
    <row r="1123" spans="17:17" x14ac:dyDescent="0.25">
      <c r="Q1123" s="15"/>
    </row>
    <row r="1124" spans="17:17" x14ac:dyDescent="0.25">
      <c r="Q1124" s="15"/>
    </row>
    <row r="1125" spans="17:17" x14ac:dyDescent="0.25">
      <c r="Q1125" s="15"/>
    </row>
    <row r="1126" spans="17:17" x14ac:dyDescent="0.25">
      <c r="Q1126" s="15"/>
    </row>
    <row r="1127" spans="17:17" x14ac:dyDescent="0.25">
      <c r="Q1127" s="15"/>
    </row>
    <row r="1128" spans="17:17" x14ac:dyDescent="0.25">
      <c r="Q1128" s="15"/>
    </row>
    <row r="1129" spans="17:17" x14ac:dyDescent="0.25">
      <c r="Q1129" s="15"/>
    </row>
    <row r="1130" spans="17:17" x14ac:dyDescent="0.25">
      <c r="Q1130" s="15"/>
    </row>
    <row r="1131" spans="17:17" x14ac:dyDescent="0.25">
      <c r="Q1131" s="15"/>
    </row>
    <row r="1132" spans="17:17" x14ac:dyDescent="0.25">
      <c r="Q1132" s="15"/>
    </row>
    <row r="1133" spans="17:17" x14ac:dyDescent="0.25">
      <c r="Q1133" s="15"/>
    </row>
    <row r="1134" spans="17:17" x14ac:dyDescent="0.25">
      <c r="Q1134" s="15"/>
    </row>
    <row r="1135" spans="17:17" x14ac:dyDescent="0.25">
      <c r="Q1135" s="15"/>
    </row>
    <row r="1136" spans="17:17" x14ac:dyDescent="0.25">
      <c r="Q1136" s="15"/>
    </row>
    <row r="1137" spans="17:17" x14ac:dyDescent="0.25">
      <c r="Q1137" s="15"/>
    </row>
    <row r="1138" spans="17:17" x14ac:dyDescent="0.25">
      <c r="Q1138" s="15"/>
    </row>
    <row r="1139" spans="17:17" x14ac:dyDescent="0.25">
      <c r="Q1139" s="15"/>
    </row>
    <row r="1140" spans="17:17" x14ac:dyDescent="0.25">
      <c r="Q1140" s="15"/>
    </row>
    <row r="1141" spans="17:17" x14ac:dyDescent="0.25">
      <c r="Q1141" s="15"/>
    </row>
    <row r="1142" spans="17:17" x14ac:dyDescent="0.25">
      <c r="Q1142" s="15"/>
    </row>
    <row r="1143" spans="17:17" x14ac:dyDescent="0.25">
      <c r="Q1143" s="15"/>
    </row>
    <row r="1144" spans="17:17" x14ac:dyDescent="0.25">
      <c r="Q1144" s="15"/>
    </row>
    <row r="1145" spans="17:17" x14ac:dyDescent="0.25">
      <c r="Q1145" s="15"/>
    </row>
    <row r="1146" spans="17:17" x14ac:dyDescent="0.25">
      <c r="Q1146" s="15"/>
    </row>
    <row r="1147" spans="17:17" x14ac:dyDescent="0.25">
      <c r="Q1147" s="15"/>
    </row>
    <row r="1148" spans="17:17" x14ac:dyDescent="0.25">
      <c r="Q1148" s="15"/>
    </row>
    <row r="1149" spans="17:17" x14ac:dyDescent="0.25">
      <c r="Q1149" s="15"/>
    </row>
    <row r="1150" spans="17:17" x14ac:dyDescent="0.25">
      <c r="Q1150" s="15"/>
    </row>
    <row r="1151" spans="17:17" x14ac:dyDescent="0.25">
      <c r="Q1151" s="15"/>
    </row>
    <row r="1152" spans="17:17" x14ac:dyDescent="0.25">
      <c r="Q1152" s="15"/>
    </row>
    <row r="1153" spans="17:17" x14ac:dyDescent="0.25">
      <c r="Q1153" s="15"/>
    </row>
    <row r="1154" spans="17:17" x14ac:dyDescent="0.25">
      <c r="Q1154" s="15"/>
    </row>
    <row r="1155" spans="17:17" x14ac:dyDescent="0.25">
      <c r="Q1155" s="15"/>
    </row>
    <row r="1156" spans="17:17" x14ac:dyDescent="0.25">
      <c r="Q1156" s="15"/>
    </row>
    <row r="1157" spans="17:17" x14ac:dyDescent="0.25">
      <c r="Q1157" s="15"/>
    </row>
    <row r="1158" spans="17:17" x14ac:dyDescent="0.25">
      <c r="Q1158" s="15"/>
    </row>
    <row r="1159" spans="17:17" x14ac:dyDescent="0.25">
      <c r="Q1159" s="15"/>
    </row>
    <row r="1160" spans="17:17" x14ac:dyDescent="0.25">
      <c r="Q1160" s="15"/>
    </row>
    <row r="1161" spans="17:17" x14ac:dyDescent="0.25">
      <c r="Q1161" s="15"/>
    </row>
    <row r="1162" spans="17:17" x14ac:dyDescent="0.25">
      <c r="Q1162" s="15"/>
    </row>
    <row r="1163" spans="17:17" x14ac:dyDescent="0.25">
      <c r="Q1163" s="15"/>
    </row>
    <row r="1164" spans="17:17" x14ac:dyDescent="0.25">
      <c r="Q1164" s="15"/>
    </row>
    <row r="1165" spans="17:17" x14ac:dyDescent="0.25">
      <c r="Q1165" s="15"/>
    </row>
    <row r="1166" spans="17:17" x14ac:dyDescent="0.25">
      <c r="Q1166" s="15"/>
    </row>
    <row r="1167" spans="17:17" x14ac:dyDescent="0.25">
      <c r="Q1167" s="15"/>
    </row>
    <row r="1168" spans="17:17" x14ac:dyDescent="0.25">
      <c r="Q1168" s="15"/>
    </row>
    <row r="1169" spans="17:17" x14ac:dyDescent="0.25">
      <c r="Q1169" s="15"/>
    </row>
    <row r="1170" spans="17:17" x14ac:dyDescent="0.25">
      <c r="Q1170" s="15"/>
    </row>
    <row r="1171" spans="17:17" x14ac:dyDescent="0.25">
      <c r="Q1171" s="15"/>
    </row>
    <row r="1172" spans="17:17" x14ac:dyDescent="0.25">
      <c r="Q1172" s="15"/>
    </row>
    <row r="1173" spans="17:17" x14ac:dyDescent="0.25">
      <c r="Q1173" s="15"/>
    </row>
    <row r="1174" spans="17:17" x14ac:dyDescent="0.25">
      <c r="Q1174" s="15"/>
    </row>
    <row r="1175" spans="17:17" x14ac:dyDescent="0.25">
      <c r="Q1175" s="15"/>
    </row>
    <row r="1176" spans="17:17" x14ac:dyDescent="0.25">
      <c r="Q1176" s="15"/>
    </row>
    <row r="1177" spans="17:17" x14ac:dyDescent="0.25">
      <c r="Q1177" s="15"/>
    </row>
    <row r="1178" spans="17:17" x14ac:dyDescent="0.25">
      <c r="Q1178" s="15"/>
    </row>
    <row r="1179" spans="17:17" x14ac:dyDescent="0.25">
      <c r="Q1179" s="15"/>
    </row>
    <row r="1180" spans="17:17" x14ac:dyDescent="0.25">
      <c r="Q1180" s="15"/>
    </row>
    <row r="1181" spans="17:17" x14ac:dyDescent="0.25">
      <c r="Q1181" s="15"/>
    </row>
    <row r="1182" spans="17:17" x14ac:dyDescent="0.25">
      <c r="Q1182" s="15"/>
    </row>
    <row r="1183" spans="17:17" x14ac:dyDescent="0.25">
      <c r="Q1183" s="15"/>
    </row>
    <row r="1184" spans="17:17" x14ac:dyDescent="0.25">
      <c r="Q1184" s="15"/>
    </row>
    <row r="1185" spans="17:17" x14ac:dyDescent="0.25">
      <c r="Q1185" s="15"/>
    </row>
    <row r="1186" spans="17:17" x14ac:dyDescent="0.25">
      <c r="Q1186" s="15"/>
    </row>
    <row r="1187" spans="17:17" x14ac:dyDescent="0.25">
      <c r="Q1187" s="15"/>
    </row>
    <row r="1188" spans="17:17" x14ac:dyDescent="0.25">
      <c r="Q1188" s="15"/>
    </row>
    <row r="1189" spans="17:17" x14ac:dyDescent="0.25">
      <c r="Q1189" s="15"/>
    </row>
  </sheetData>
  <mergeCells count="11">
    <mergeCell ref="A189:B189"/>
    <mergeCell ref="H8:S8"/>
    <mergeCell ref="A11:S11"/>
    <mergeCell ref="A16:A176"/>
    <mergeCell ref="A177:A182"/>
    <mergeCell ref="A183:A188"/>
    <mergeCell ref="N1:S1"/>
    <mergeCell ref="D2:S2"/>
    <mergeCell ref="G3:S3"/>
    <mergeCell ref="H6:S6"/>
    <mergeCell ref="D7:S7"/>
  </mergeCells>
  <pageMargins left="0.59027777777777801" right="0.196527777777778" top="0.59027777777777801" bottom="0.196527777777778" header="0.511811023622047" footer="0.511811023622047"/>
  <pageSetup paperSize="9" scale="8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2714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лист 1</vt:lpstr>
      <vt:lpstr>'лист 1'!Print_Area_0</vt:lpstr>
      <vt:lpstr>'лист 1'!Print_Area_0_0</vt:lpstr>
      <vt:lpstr>'лист 1'!Print_Area_0_0_0</vt:lpstr>
      <vt:lpstr>'лист 1'!Заголовки_для_печати</vt:lpstr>
      <vt:lpstr>'лист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</cp:lastModifiedBy>
  <cp:revision>341</cp:revision>
  <cp:lastPrinted>2024-04-15T06:15:46Z</cp:lastPrinted>
  <dcterms:modified xsi:type="dcterms:W3CDTF">2024-04-15T06:15:52Z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